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13_ncr:1_{6D4FE47E-A9A9-4FF6-9CEC-698FBD075E45}" xr6:coauthVersionLast="41" xr6:coauthVersionMax="41" xr10:uidLastSave="{00000000-0000-0000-0000-000000000000}"/>
  <bookViews>
    <workbookView xWindow="-120" yWindow="-120" windowWidth="29040" windowHeight="15840" tabRatio="937" activeTab="2" xr2:uid="{00000000-000D-0000-FFFF-FFFF00000000}"/>
  </bookViews>
  <sheets>
    <sheet name="ZESTAWIENIE ZBIORCZE" sheetId="40" r:id="rId1"/>
    <sheet name="ETAP 1" sheetId="38" r:id="rId2"/>
    <sheet name="ETAP 2" sheetId="39" r:id="rId3"/>
  </sheets>
  <definedNames>
    <definedName name="_xlnm.Database">#REF!</definedName>
    <definedName name="_xlnm.Print_Area" localSheetId="1">'ETAP 1'!$B$1:$G$48</definedName>
    <definedName name="_xlnm.Print_Area" localSheetId="2">'ETAP 2'!$B$1:$G$65</definedName>
  </definedNames>
  <calcPr calcId="181029" fullPrecision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5" i="39" l="1"/>
  <c r="G61" i="39"/>
  <c r="G64" i="39"/>
  <c r="G47" i="38"/>
  <c r="G48" i="38"/>
  <c r="G33" i="38"/>
  <c r="G38" i="38"/>
  <c r="G26" i="38"/>
  <c r="G21" i="38"/>
  <c r="G12" i="38"/>
  <c r="G46" i="38"/>
  <c r="G30" i="39" l="1"/>
  <c r="G63" i="39" l="1"/>
  <c r="G26" i="39" l="1"/>
  <c r="G59" i="39" l="1"/>
  <c r="G60" i="39"/>
  <c r="G55" i="39"/>
  <c r="G56" i="39"/>
  <c r="G57" i="39"/>
  <c r="G58" i="39"/>
  <c r="G43" i="39"/>
  <c r="G44" i="39"/>
  <c r="G45" i="39"/>
  <c r="G46" i="39"/>
  <c r="G47" i="39"/>
  <c r="G48" i="39"/>
  <c r="G49" i="39"/>
  <c r="G50" i="39"/>
  <c r="G51" i="39"/>
  <c r="G33" i="39"/>
  <c r="G34" i="39"/>
  <c r="G35" i="39"/>
  <c r="G36" i="39"/>
  <c r="G37" i="39"/>
  <c r="G38" i="39"/>
  <c r="G39" i="39"/>
  <c r="G8" i="39"/>
  <c r="G54" i="39"/>
  <c r="G42" i="39"/>
  <c r="G32" i="39"/>
  <c r="G25" i="39"/>
  <c r="G24" i="39"/>
  <c r="G21" i="39"/>
  <c r="G20" i="39"/>
  <c r="G19" i="39"/>
  <c r="G18" i="39"/>
  <c r="G17" i="39"/>
  <c r="G16" i="39"/>
  <c r="G15" i="39"/>
  <c r="G12" i="39"/>
  <c r="G11" i="39"/>
  <c r="G10" i="39"/>
  <c r="G9" i="39"/>
  <c r="G7" i="39"/>
  <c r="G27" i="39" l="1"/>
  <c r="G52" i="39"/>
  <c r="G40" i="39"/>
  <c r="G22" i="39"/>
  <c r="G13" i="39"/>
  <c r="G40" i="38"/>
  <c r="G41" i="38"/>
  <c r="G42" i="38"/>
  <c r="G45" i="38"/>
  <c r="G43" i="38"/>
  <c r="G44" i="38"/>
  <c r="G36" i="38"/>
  <c r="G37" i="38"/>
  <c r="G35" i="38"/>
  <c r="G29" i="38"/>
  <c r="G30" i="38"/>
  <c r="G31" i="38"/>
  <c r="G32" i="38"/>
  <c r="G28" i="38"/>
  <c r="G23" i="38"/>
  <c r="G24" i="38"/>
  <c r="G25" i="38"/>
  <c r="G15" i="38"/>
  <c r="G16" i="38"/>
  <c r="G17" i="38"/>
  <c r="G18" i="38"/>
  <c r="G19" i="38"/>
  <c r="G20" i="38"/>
  <c r="G14" i="38"/>
  <c r="G8" i="38"/>
  <c r="G9" i="38"/>
  <c r="G10" i="38"/>
  <c r="G11" i="38"/>
  <c r="G7" i="38"/>
  <c r="D7" i="40" l="1"/>
  <c r="D6" i="40" l="1"/>
  <c r="D8" i="40" s="1"/>
  <c r="D9" i="40" l="1"/>
  <c r="D10" i="40" s="1"/>
</calcChain>
</file>

<file path=xl/sharedStrings.xml><?xml version="1.0" encoding="utf-8"?>
<sst xmlns="http://schemas.openxmlformats.org/spreadsheetml/2006/main" count="307" uniqueCount="157">
  <si>
    <t>KOSZTORYS   OFERTOWY</t>
  </si>
  <si>
    <t>Lp.</t>
  </si>
  <si>
    <t>Opis</t>
  </si>
  <si>
    <t>Jedn. miary</t>
  </si>
  <si>
    <t>Ilość</t>
  </si>
  <si>
    <t>Cena jedn.
netto
zł</t>
  </si>
  <si>
    <t>Wartość
netto
zł</t>
  </si>
  <si>
    <t>m2</t>
  </si>
  <si>
    <t>m</t>
  </si>
  <si>
    <t>m3</t>
  </si>
  <si>
    <t>1.</t>
  </si>
  <si>
    <t>2.</t>
  </si>
  <si>
    <t>3.</t>
  </si>
  <si>
    <t>4.</t>
  </si>
  <si>
    <t>5.</t>
  </si>
  <si>
    <t>6.</t>
  </si>
  <si>
    <t>7.</t>
  </si>
  <si>
    <t>8.</t>
  </si>
  <si>
    <t>Razem netto</t>
  </si>
  <si>
    <t>4.1</t>
  </si>
  <si>
    <t>4.2</t>
  </si>
  <si>
    <t>4.3</t>
  </si>
  <si>
    <t>5.1</t>
  </si>
  <si>
    <t>5.2</t>
  </si>
  <si>
    <t>5.3</t>
  </si>
  <si>
    <t>6.1</t>
  </si>
  <si>
    <t>6.2</t>
  </si>
  <si>
    <t>7.1</t>
  </si>
  <si>
    <t>7.2</t>
  </si>
  <si>
    <t xml:space="preserve"> </t>
  </si>
  <si>
    <t>4</t>
  </si>
  <si>
    <t>1.1</t>
  </si>
  <si>
    <t>2.1</t>
  </si>
  <si>
    <t>2.2</t>
  </si>
  <si>
    <t>2.3</t>
  </si>
  <si>
    <t>2.4</t>
  </si>
  <si>
    <t>2.5</t>
  </si>
  <si>
    <t>3.1</t>
  </si>
  <si>
    <t>3.2</t>
  </si>
  <si>
    <t>3.3</t>
  </si>
  <si>
    <t>6.3</t>
  </si>
  <si>
    <t>6.4</t>
  </si>
  <si>
    <t>8.1</t>
  </si>
  <si>
    <t>szt.</t>
  </si>
  <si>
    <t>Wycinka drzew</t>
  </si>
  <si>
    <t>Karczowanie pni i krzewów</t>
  </si>
  <si>
    <t>Prace porządkowe</t>
  </si>
  <si>
    <t>Likwidacja przyłączy</t>
  </si>
  <si>
    <t>Demontaż rurociągu żeliwnego ciśnieniowego o śr. 50 mm uszczelnionego ołowiem - w wykopie - likwidacja 1 przyłącza</t>
  </si>
  <si>
    <t>Demontaż podejścia do gazomierza o śr. 40 mm</t>
  </si>
  <si>
    <t>Demontaż rurociągu żeliwnego kanalizacyjnego o śr. 150 mm - w wykopie - 3 przyłącza</t>
  </si>
  <si>
    <t>kpl.</t>
  </si>
  <si>
    <t>Odłączenie przewodów telekomunikacyjnych</t>
  </si>
  <si>
    <t>5.4</t>
  </si>
  <si>
    <t>5.5</t>
  </si>
  <si>
    <t>6.5</t>
  </si>
  <si>
    <t>6.6</t>
  </si>
  <si>
    <t>6.7</t>
  </si>
  <si>
    <t>6.8</t>
  </si>
  <si>
    <t>7.3</t>
  </si>
  <si>
    <t>Wzmacnianie powierzchni skarp geokratami o wysokości 10 cm</t>
  </si>
  <si>
    <t>Prace ziemne</t>
  </si>
  <si>
    <t>szt</t>
  </si>
  <si>
    <t>Sieć drenarska</t>
  </si>
  <si>
    <t>kg</t>
  </si>
  <si>
    <t>Wykonanie otworów do osadzenia stalowych profili nośnych metodą wiertniczą ręczną wraz z osadzeniem profili</t>
  </si>
  <si>
    <t>Wykonanie kotew gruntowych iniekcyjnych L= 10,5m</t>
  </si>
  <si>
    <t>Prefabrykacja i montaż podwalin muru oporowego.</t>
  </si>
  <si>
    <t>elem.</t>
  </si>
  <si>
    <t>Mury oporowe z cegły pełnej klinkierowej na zaprawie mrozoodpornej z wykończeniem fug i ułożeniem zbrojenia oraz zasypem za konstrukcją</t>
  </si>
  <si>
    <t>Umocnienie  płytami betonowymi chodnikowymi o wym. 35x35x5 cm na podsypce cementowo-piaskowej - chodniki w podstawie muru dolnego odcinek 1</t>
  </si>
  <si>
    <t>Ułożenie ścieków drogowych korytkowych na podbudowie</t>
  </si>
  <si>
    <t>Gwoździowanie skarp i zboczy - kotwy iniekcyjne wykonywanie ręcznie wraz z ułożeniem płyt oporowych</t>
  </si>
  <si>
    <t>Sadzenie bylin grupy B</t>
  </si>
  <si>
    <t>Umocnienie i biozabudowa skarp</t>
  </si>
  <si>
    <t>2.6</t>
  </si>
  <si>
    <t>5.6</t>
  </si>
  <si>
    <t>5.7</t>
  </si>
  <si>
    <t>5.8</t>
  </si>
  <si>
    <t>ZESTAWIENIE ZBIORCZE KOSZTORYSÓW OFERTOWYCH</t>
  </si>
  <si>
    <t>„Stabilizacja i zabezpieczenie osuwisk w rejonie Biskupiej Górki w Gdańsku – zadanie 3” - ETAP 2</t>
  </si>
  <si>
    <t>„Stabilizacja i zabezpieczenie osuwisk w rejonie Biskupiej Górki w Gdańsku – zadanie 3” - ETAP 1</t>
  </si>
  <si>
    <t>„Stabilizacja i zabezpieczenie osuwisk w rejonie Biskupiej Górki w Gdańsku – zadanie 3”</t>
  </si>
  <si>
    <t>ETAP 1</t>
  </si>
  <si>
    <t>ETAP 2</t>
  </si>
  <si>
    <t>Podatek VAT 23%</t>
  </si>
  <si>
    <t>Konstrukcje oporowe</t>
  </si>
  <si>
    <t>Zabezpieczenie pni starych drzew</t>
  </si>
  <si>
    <t>Ścinanie drzew (śr. 26-35 cm) wraz z wywozem dłużyc i gałęzi na legalne składowisko oraz kosztem składowania/utylizacji</t>
  </si>
  <si>
    <t>Ścinanie drzew (śr. 36-45 cm)  wraz z wywozem dłużyc i gałęzi na legalne składowisko oraz kosztem składowania/utylizacji</t>
  </si>
  <si>
    <t>Ścinanie drzew (śr. 46-55 cm)  wraz z wywozem dłużyc i gałęzi na legalne składowisko oraz kosztem składowania/utylizacji</t>
  </si>
  <si>
    <t>Ścinanie drzew(śr. 56-65 cm)  wraz z wywozem dłużyc i gałęzi na legalne składowisko oraz kosztem składowania/utylizacji</t>
  </si>
  <si>
    <t>Ścinanie drzew  (śr. 66-150 cm)  wraz z wywozem dłużyc i gałęzi na legalne składowisko oraz kosztem składowania/utylizacji</t>
  </si>
  <si>
    <t>Karczowanie pni (śr. 16-25 cm) wraz z wywozem na legalne składowisko oraz kosztem składowania/utylizacji</t>
  </si>
  <si>
    <t>Karczowanie pni (śr. 26-35 cm) wraz z wywozem na legalne składowisko oraz kosztem składowania/utylizacji</t>
  </si>
  <si>
    <t>Karczowanie pni (śr. 36-45 cm) wraz z wywozem na legalne składowisko oraz kosztem składowania/utylizacji</t>
  </si>
  <si>
    <t>Karczowanie pni (śr. 46-55 cm) wraz z wywozem na legalne składowisko oraz kosztem składowania/utylizacji</t>
  </si>
  <si>
    <t>Karczowanie pni (śr. 56-65 cm) wraz z wywozem na legalne składowisko oraz kosztem składowania/utylizacji</t>
  </si>
  <si>
    <t>Karczowanie pni (śr. 66-150 cm) wraz z wywozem na legalne składowisko oraz kosztem składowania/utylizacji</t>
  </si>
  <si>
    <t>Razem dział: Wycinka drzew</t>
  </si>
  <si>
    <t>Oczyszczenie terenu z pozostałości po wykarczowaniu (drobne gałęzie, korzenie, kora i wrzos itp.) wraz z wywozem na legalne składowisko oraz kosztem składowania/utylizacji</t>
  </si>
  <si>
    <t>Powierzchniowe oczyszczenie terenu z gruzu i resztek budowlanych wraz z wywozem na legalne składowisko oraz kosztem składowania/utylizacji</t>
  </si>
  <si>
    <t>Powierzchniowe oczyszczenie terenu z  liści, śmieci itp. wraz z wywozem na legalne składowisko oraz kosztem składowania/utylizacji</t>
  </si>
  <si>
    <t>Razem dział: Prace porządkowe</t>
  </si>
  <si>
    <t>Brukowanie skarp, przekopów i nasypów na podsypce cementowo - piaskowej - brukowanie wokół studzienek drenarskich i wlotowych (~0.75m2 przy każdej z studzienek)</t>
  </si>
  <si>
    <t>Wykonanie studni depresyjnej o głębokości do 20 m w pokładzie kat. I śr. nominalna 151-300 mm - 2 lub 3 otwory na placu budowy - grubość obsypki filtracyjnej filtru do 150 mm</t>
  </si>
  <si>
    <t>Zasypywanie wnęki za murem oporowym</t>
  </si>
  <si>
    <t>Separacja warstw gruntu geowłókninami</t>
  </si>
  <si>
    <t xml:space="preserve">Formowanie i zagęszczanie nasypów </t>
  </si>
  <si>
    <t>Zagęszczenie nasypów zagęszczarkami</t>
  </si>
  <si>
    <t>Razem dział: Karczowanie pni i krzewów</t>
  </si>
  <si>
    <t>Razem dział: Likwidacja przyłączy</t>
  </si>
  <si>
    <t>Odłączenie przewodów od listew zaciskowych w puszkach odgałęźnych i odgałęźnikach n.t. i p.t.</t>
  </si>
  <si>
    <t>Razem dział: Prace ziemne</t>
  </si>
  <si>
    <t>Razem dział: Sieć drenarska</t>
  </si>
  <si>
    <t>Karczowanie pni (śr. 66-180 cm) wraz z wywozem na legalne składowisko oraz kosztem składowania/utylizacji</t>
  </si>
  <si>
    <t>Wykonanie elemetów nośnych muru oporowego - profile stalowe - prefabrykacja, dostawa i montaż</t>
  </si>
  <si>
    <t>Wykonanie oczepu muru oporowego - profile stalowe - prefabrykacja, dostawa i montaż</t>
  </si>
  <si>
    <t>Wykopy obiektowe ze skarpami lub o ścianach pionowych wykonywane przy użyciu przenośnika taśmowego</t>
  </si>
  <si>
    <t>Plantowanie powierzchni gruntu rodzimego - tereny poleśne.</t>
  </si>
  <si>
    <t>Razem dział: Konstrykcje oporowe</t>
  </si>
  <si>
    <t>Razem dział: Umocnienie i biozabudowa skarp</t>
  </si>
  <si>
    <t>Tablice wg SIWZ</t>
  </si>
  <si>
    <t>Razem dział: Tablice wg SIWZ</t>
  </si>
  <si>
    <t>Ścinanie i karczowanie zagajników gęstych wraz z wywozem na legalne składowisko oraz kosztem składowania/utylizacji</t>
  </si>
  <si>
    <t>Drenowanie niesystematyczne wykonywane ręcznie. Rurociąg NPCW o śr. 10.0 cm (pełen zakres robót - wykop, geowókniny, warstwy filtracyjne, zasypki itp..)</t>
  </si>
  <si>
    <t>Drenowanie niesystematyczne wykonywane ręcznie. Rurociąg NPVC o śr. 15.0 cm  (pełen zakres robót - wykop, geowókniny, warstwy filtracyjne, zasypki itp..)</t>
  </si>
  <si>
    <t>Studzienki drenarskie kontrolne o śr. 400 mm  (pełen zakres robót - wykop, warstwy podsypkowe, zasypki itp..)</t>
  </si>
  <si>
    <t>Studnie chłonne d=2000mm (pełen zakres robót - wykop, warstwy podsypkowe, zasypki itp..)</t>
  </si>
  <si>
    <t>Studzienki osadowe d=1000 mm (pełen zakres robót - wykop, warstwy podsypkowe, zasypki itp..)</t>
  </si>
  <si>
    <t>Studzienki drenarskie dla przyjęcia wód powierzchniowych o śr. 400mm (pełen zakres robót - wykop, warstwy podsypkowe, zasypki itp..)</t>
  </si>
  <si>
    <t>Wykonanie koszy z siatki stalowej - mur oporowy</t>
  </si>
  <si>
    <t>1.2</t>
  </si>
  <si>
    <t>1.3</t>
  </si>
  <si>
    <t>1.4</t>
  </si>
  <si>
    <t>1.5</t>
  </si>
  <si>
    <t>1.6</t>
  </si>
  <si>
    <t>2.7</t>
  </si>
  <si>
    <t>4.4</t>
  </si>
  <si>
    <t>4.5</t>
  </si>
  <si>
    <t>4.0</t>
  </si>
  <si>
    <t>Rozbiórki obiektów</t>
  </si>
  <si>
    <t>Rozbiórka zespołu garaży, przybudówki, muru oporowego oraz schodów terenowych</t>
  </si>
  <si>
    <t>Rozbiórka budynku przy ul. Na Stoku 3 ABCD</t>
  </si>
  <si>
    <t>Rozbiórka budynku gospodarczego</t>
  </si>
  <si>
    <t>Razem dział: Rozbiórki obiektów</t>
  </si>
  <si>
    <t xml:space="preserve">Rozbiórka ścian oporowych wraz ze schodami terenowymi </t>
  </si>
  <si>
    <t>6.9</t>
  </si>
  <si>
    <t>6.10</t>
  </si>
  <si>
    <t>7.4</t>
  </si>
  <si>
    <t>7.5</t>
  </si>
  <si>
    <t>7.6</t>
  </si>
  <si>
    <t>7.7</t>
  </si>
  <si>
    <t>Modelowanie skarp wraz z ze ścięciem wypukłości do 30 cm</t>
  </si>
  <si>
    <t>Rozłożenie ziemi urodzajnej warstwa grubości 10 cm z obsianiem ręcznym trawą</t>
  </si>
  <si>
    <t>Ręczny wysiew nawozów</t>
  </si>
  <si>
    <t>Razem brutto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</si>
</sst>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z_ł_-;\-* #,##0.00\ _z_ł_-;_-* &quot;-&quot;??\ _z_ł_-;_-@_-"/>
    <numFmt numFmtId="164" formatCode="#,##0.00_ ;\-#,##0.00\ 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indexed="64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color indexed="64"/>
      <name val="Arial"/>
      <family val="2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64"/>
      <name val="Calibri"/>
      <family val="2"/>
      <charset val="238"/>
      <scheme val="minor"/>
    </font>
    <font>
      <sz val="11"/>
      <color indexed="64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u/>
      <sz val="14"/>
      <name val="Calibri"/>
      <family val="2"/>
      <charset val="238"/>
      <scheme val="minor"/>
    </font>
    <font>
      <sz val="10"/>
      <color theme="1"/>
      <name val="Open Sans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11" fillId="0" borderId="0"/>
    <xf numFmtId="43" fontId="12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14" fillId="0" borderId="0" applyNumberFormat="0" applyFont="0" applyFill="0" applyBorder="0" applyAlignment="0" applyProtection="0">
      <alignment vertical="top"/>
    </xf>
    <xf numFmtId="0" fontId="13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0" fontId="14" fillId="0" borderId="0"/>
  </cellStyleXfs>
  <cellXfs count="61">
    <xf numFmtId="0" fontId="0" fillId="0" borderId="0" xfId="0"/>
    <xf numFmtId="0" fontId="8" fillId="0" borderId="0" xfId="11" applyFont="1" applyAlignment="1">
      <alignment horizontal="center" wrapText="1"/>
    </xf>
    <xf numFmtId="0" fontId="10" fillId="0" borderId="0" xfId="11" applyFont="1" applyAlignment="1">
      <alignment vertical="center" wrapText="1"/>
    </xf>
    <xf numFmtId="0" fontId="10" fillId="0" borderId="0" xfId="11" applyFont="1" applyAlignment="1">
      <alignment horizontal="center" vertical="center" wrapText="1"/>
    </xf>
    <xf numFmtId="4" fontId="10" fillId="0" borderId="0" xfId="11" applyNumberFormat="1" applyFont="1" applyAlignment="1">
      <alignment vertical="center" wrapText="1"/>
    </xf>
    <xf numFmtId="0" fontId="8" fillId="0" borderId="0" xfId="11" applyFont="1" applyAlignment="1">
      <alignment horizontal="center" vertical="center" wrapText="1"/>
    </xf>
    <xf numFmtId="0" fontId="9" fillId="0" borderId="0" xfId="11" applyFont="1" applyAlignment="1">
      <alignment wrapText="1"/>
    </xf>
    <xf numFmtId="4" fontId="10" fillId="0" borderId="0" xfId="11" applyNumberFormat="1" applyFont="1" applyAlignment="1">
      <alignment wrapText="1"/>
    </xf>
    <xf numFmtId="49" fontId="2" fillId="0" borderId="1" xfId="11" applyNumberFormat="1" applyFont="1" applyBorder="1" applyAlignment="1">
      <alignment horizontal="center" vertical="center" wrapText="1"/>
    </xf>
    <xf numFmtId="0" fontId="17" fillId="0" borderId="2" xfId="11" applyFont="1" applyBorder="1" applyAlignment="1">
      <alignment horizontal="center" vertical="center" wrapText="1"/>
    </xf>
    <xf numFmtId="43" fontId="17" fillId="0" borderId="2" xfId="12" applyFont="1" applyBorder="1" applyAlignment="1">
      <alignment horizontal="center" vertical="center" wrapText="1"/>
    </xf>
    <xf numFmtId="2" fontId="17" fillId="0" borderId="2" xfId="12" applyNumberFormat="1" applyFont="1" applyBorder="1" applyAlignment="1">
      <alignment horizontal="center" vertical="center" wrapText="1"/>
    </xf>
    <xf numFmtId="43" fontId="17" fillId="0" borderId="3" xfId="12" applyFont="1" applyBorder="1" applyAlignment="1">
      <alignment horizontal="center" vertical="center" wrapText="1"/>
    </xf>
    <xf numFmtId="49" fontId="2" fillId="0" borderId="4" xfId="11" applyNumberFormat="1" applyFont="1" applyBorder="1" applyAlignment="1">
      <alignment horizontal="center" vertical="center" wrapText="1"/>
    </xf>
    <xf numFmtId="0" fontId="2" fillId="0" borderId="5" xfId="11" applyFont="1" applyBorder="1" applyAlignment="1">
      <alignment horizontal="center" vertical="center" wrapText="1"/>
    </xf>
    <xf numFmtId="49" fontId="2" fillId="0" borderId="5" xfId="11" applyNumberFormat="1" applyFont="1" applyBorder="1" applyAlignment="1">
      <alignment horizontal="center" vertical="center" wrapText="1"/>
    </xf>
    <xf numFmtId="2" fontId="2" fillId="0" borderId="5" xfId="11" applyNumberFormat="1" applyFont="1" applyBorder="1" applyAlignment="1">
      <alignment horizontal="center" vertical="center" wrapText="1"/>
    </xf>
    <xf numFmtId="0" fontId="2" fillId="0" borderId="6" xfId="11" applyFont="1" applyBorder="1" applyAlignment="1">
      <alignment horizontal="center" vertical="center" wrapText="1"/>
    </xf>
    <xf numFmtId="49" fontId="16" fillId="0" borderId="14" xfId="0" applyNumberFormat="1" applyFont="1" applyBorder="1" applyAlignment="1">
      <alignment horizontal="center" vertical="center"/>
    </xf>
    <xf numFmtId="49" fontId="16" fillId="0" borderId="7" xfId="0" applyNumberFormat="1" applyFont="1" applyBorder="1" applyAlignment="1">
      <alignment horizontal="center" vertical="center"/>
    </xf>
    <xf numFmtId="0" fontId="2" fillId="0" borderId="7" xfId="11" applyFont="1" applyBorder="1" applyAlignment="1">
      <alignment horizontal="center" vertical="center" wrapText="1"/>
    </xf>
    <xf numFmtId="0" fontId="15" fillId="0" borderId="8" xfId="11" applyFont="1" applyBorder="1" applyAlignment="1">
      <alignment horizontal="right" vertical="center" wrapText="1"/>
    </xf>
    <xf numFmtId="0" fontId="2" fillId="0" borderId="8" xfId="11" applyFont="1" applyBorder="1" applyAlignment="1">
      <alignment horizontal="center" vertical="center" wrapText="1"/>
    </xf>
    <xf numFmtId="0" fontId="17" fillId="0" borderId="7" xfId="11" applyFont="1" applyBorder="1" applyAlignment="1">
      <alignment horizontal="center" vertical="center" wrapText="1"/>
    </xf>
    <xf numFmtId="0" fontId="18" fillId="0" borderId="8" xfId="11" applyFont="1" applyBorder="1" applyAlignment="1">
      <alignment horizontal="left" vertical="center" wrapText="1"/>
    </xf>
    <xf numFmtId="0" fontId="19" fillId="0" borderId="8" xfId="11" applyFont="1" applyBorder="1" applyAlignment="1">
      <alignment horizontal="center" wrapText="1"/>
    </xf>
    <xf numFmtId="0" fontId="0" fillId="0" borderId="8" xfId="0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 wrapText="1"/>
    </xf>
    <xf numFmtId="2" fontId="8" fillId="0" borderId="0" xfId="11" applyNumberFormat="1" applyFont="1" applyAlignment="1">
      <alignment horizontal="right" vertical="center" wrapText="1"/>
    </xf>
    <xf numFmtId="2" fontId="10" fillId="0" borderId="0" xfId="11" applyNumberFormat="1" applyFont="1" applyAlignment="1">
      <alignment horizontal="right" vertical="center" wrapText="1"/>
    </xf>
    <xf numFmtId="4" fontId="15" fillId="0" borderId="8" xfId="4" applyNumberFormat="1" applyFont="1" applyBorder="1" applyAlignment="1">
      <alignment horizontal="right" vertical="center" wrapText="1"/>
    </xf>
    <xf numFmtId="4" fontId="15" fillId="0" borderId="9" xfId="2" applyNumberFormat="1" applyFont="1" applyBorder="1" applyAlignment="1">
      <alignment horizontal="right" vertical="center"/>
    </xf>
    <xf numFmtId="4" fontId="15" fillId="0" borderId="13" xfId="2" applyNumberFormat="1" applyFont="1" applyBorder="1" applyAlignment="1">
      <alignment horizontal="right" vertical="center"/>
    </xf>
    <xf numFmtId="0" fontId="8" fillId="0" borderId="0" xfId="11" applyFont="1" applyAlignment="1">
      <alignment horizontal="right" wrapText="1"/>
    </xf>
    <xf numFmtId="4" fontId="10" fillId="0" borderId="0" xfId="11" applyNumberFormat="1" applyFont="1" applyAlignment="1">
      <alignment horizontal="right" vertical="center" wrapText="1"/>
    </xf>
    <xf numFmtId="4" fontId="10" fillId="0" borderId="0" xfId="11" applyNumberFormat="1" applyFont="1" applyAlignment="1">
      <alignment horizontal="right" wrapText="1"/>
    </xf>
    <xf numFmtId="49" fontId="2" fillId="0" borderId="8" xfId="11" applyNumberFormat="1" applyFont="1" applyBorder="1" applyAlignment="1">
      <alignment horizontal="center" vertical="center" wrapText="1"/>
    </xf>
    <xf numFmtId="0" fontId="17" fillId="0" borderId="8" xfId="11" applyFont="1" applyBorder="1" applyAlignment="1">
      <alignment horizontal="center" vertical="center" wrapText="1"/>
    </xf>
    <xf numFmtId="43" fontId="17" fillId="0" borderId="8" xfId="12" applyFont="1" applyBorder="1" applyAlignment="1">
      <alignment horizontal="center" vertical="center" wrapText="1"/>
    </xf>
    <xf numFmtId="4" fontId="21" fillId="0" borderId="8" xfId="2" applyNumberFormat="1" applyFont="1" applyBorder="1" applyAlignment="1">
      <alignment horizontal="right" vertical="center"/>
    </xf>
    <xf numFmtId="4" fontId="22" fillId="0" borderId="8" xfId="2" applyNumberFormat="1" applyFont="1" applyBorder="1" applyAlignment="1">
      <alignment horizontal="right" vertical="center"/>
    </xf>
    <xf numFmtId="43" fontId="0" fillId="0" borderId="8" xfId="4" applyFont="1" applyBorder="1" applyAlignment="1">
      <alignment vertical="center"/>
    </xf>
    <xf numFmtId="43" fontId="0" fillId="0" borderId="8" xfId="4" applyFont="1" applyBorder="1" applyAlignment="1">
      <alignment horizontal="right" vertical="center"/>
    </xf>
    <xf numFmtId="43" fontId="15" fillId="0" borderId="8" xfId="4" applyFont="1" applyBorder="1" applyAlignment="1">
      <alignment horizontal="right" vertical="center"/>
    </xf>
    <xf numFmtId="43" fontId="19" fillId="0" borderId="8" xfId="4" applyFont="1" applyBorder="1" applyAlignment="1">
      <alignment horizontal="right"/>
    </xf>
    <xf numFmtId="164" fontId="16" fillId="2" borderId="8" xfId="4" applyNumberFormat="1" applyFont="1" applyFill="1" applyBorder="1" applyAlignment="1" applyProtection="1">
      <alignment horizontal="right" vertical="center"/>
      <protection locked="0"/>
    </xf>
    <xf numFmtId="164" fontId="15" fillId="0" borderId="8" xfId="4" applyNumberFormat="1" applyFont="1" applyBorder="1" applyAlignment="1">
      <alignment horizontal="right" vertical="center"/>
    </xf>
    <xf numFmtId="4" fontId="16" fillId="0" borderId="9" xfId="4" applyNumberFormat="1" applyFont="1" applyBorder="1" applyAlignment="1">
      <alignment horizontal="right" vertical="center" wrapText="1"/>
    </xf>
    <xf numFmtId="4" fontId="16" fillId="0" borderId="9" xfId="4" applyNumberFormat="1" applyFont="1" applyBorder="1" applyAlignment="1">
      <alignment horizontal="right" vertical="center"/>
    </xf>
    <xf numFmtId="0" fontId="1" fillId="0" borderId="8" xfId="11" applyFont="1" applyBorder="1" applyAlignment="1">
      <alignment horizontal="center" vertical="center" wrapText="1"/>
    </xf>
    <xf numFmtId="0" fontId="19" fillId="0" borderId="8" xfId="11" applyFont="1" applyBorder="1" applyAlignment="1">
      <alignment horizontal="left" vertical="center" wrapText="1"/>
    </xf>
    <xf numFmtId="4" fontId="16" fillId="0" borderId="8" xfId="12" applyNumberFormat="1" applyFont="1" applyBorder="1" applyAlignment="1">
      <alignment horizontal="right" vertical="center" wrapText="1"/>
    </xf>
    <xf numFmtId="4" fontId="16" fillId="0" borderId="8" xfId="4" applyNumberFormat="1" applyFont="1" applyBorder="1" applyAlignment="1">
      <alignment horizontal="right" vertical="center" wrapText="1"/>
    </xf>
    <xf numFmtId="0" fontId="23" fillId="0" borderId="8" xfId="0" applyFont="1" applyBorder="1" applyAlignment="1">
      <alignment vertical="center" wrapText="1"/>
    </xf>
    <xf numFmtId="0" fontId="8" fillId="0" borderId="0" xfId="11" applyFont="1" applyAlignment="1">
      <alignment horizontal="center" vertical="center" wrapText="1"/>
    </xf>
    <xf numFmtId="0" fontId="20" fillId="0" borderId="0" xfId="11" applyFont="1" applyAlignment="1">
      <alignment horizontal="center" vertical="center" wrapText="1"/>
    </xf>
    <xf numFmtId="0" fontId="15" fillId="0" borderId="0" xfId="11" applyFont="1" applyAlignment="1">
      <alignment horizontal="right" vertical="center" wrapText="1"/>
    </xf>
    <xf numFmtId="0" fontId="15" fillId="0" borderId="10" xfId="11" applyFont="1" applyBorder="1" applyAlignment="1">
      <alignment horizontal="right" vertical="center" wrapText="1"/>
    </xf>
    <xf numFmtId="0" fontId="15" fillId="0" borderId="11" xfId="11" applyFont="1" applyBorder="1" applyAlignment="1">
      <alignment horizontal="right" vertical="center" wrapText="1"/>
    </xf>
    <xf numFmtId="0" fontId="15" fillId="0" borderId="12" xfId="11" applyFont="1" applyBorder="1" applyAlignment="1">
      <alignment horizontal="right" vertical="center" wrapText="1"/>
    </xf>
  </cellXfs>
  <cellStyles count="15">
    <cellStyle name="Dziesiętny" xfId="4" builtinId="3"/>
    <cellStyle name="Dziesiętny 2" xfId="2" xr:uid="{00000000-0005-0000-0000-000001000000}"/>
    <cellStyle name="Dziesiętny 2 2" xfId="6" xr:uid="{00000000-0005-0000-0000-000002000000}"/>
    <cellStyle name="Dziesiętny 2 2 2" xfId="12" xr:uid="{00000000-0005-0000-0000-000003000000}"/>
    <cellStyle name="Dziesiętny 3" xfId="8" xr:uid="{00000000-0005-0000-0000-000004000000}"/>
    <cellStyle name="Normalny" xfId="0" builtinId="0"/>
    <cellStyle name="Normalny 2" xfId="1" xr:uid="{00000000-0005-0000-0000-000006000000}"/>
    <cellStyle name="Normalny 2 2" xfId="5" xr:uid="{00000000-0005-0000-0000-000007000000}"/>
    <cellStyle name="Normalny 2 2 2" xfId="11" xr:uid="{00000000-0005-0000-0000-000008000000}"/>
    <cellStyle name="Normalny 2 2 3" xfId="14" xr:uid="{00000000-0005-0000-0000-000009000000}"/>
    <cellStyle name="Normalny 3" xfId="3" xr:uid="{00000000-0005-0000-0000-00000A000000}"/>
    <cellStyle name="Normalny 4" xfId="7" xr:uid="{00000000-0005-0000-0000-00000B000000}"/>
    <cellStyle name="Normalny 5" xfId="9" xr:uid="{00000000-0005-0000-0000-00000C000000}"/>
    <cellStyle name="Normalny 6" xfId="10" xr:uid="{00000000-0005-0000-0000-00000D000000}"/>
    <cellStyle name="Normalny 7" xfId="13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B1:D10"/>
  <sheetViews>
    <sheetView showZeros="0" view="pageBreakPreview" zoomScale="85" zoomScaleNormal="85" zoomScaleSheetLayoutView="85" workbookViewId="0">
      <selection activeCell="C7" sqref="C7"/>
    </sheetView>
  </sheetViews>
  <sheetFormatPr defaultRowHeight="14.25" x14ac:dyDescent="0.2"/>
  <cols>
    <col min="1" max="1" width="9.140625" style="6"/>
    <col min="2" max="2" width="8.85546875" style="3" customWidth="1"/>
    <col min="3" max="3" width="71.7109375" style="2" customWidth="1"/>
    <col min="4" max="4" width="21.42578125" style="7" customWidth="1"/>
    <col min="5" max="16384" width="9.140625" style="6"/>
  </cols>
  <sheetData>
    <row r="1" spans="2:4" ht="32.25" customHeight="1" x14ac:dyDescent="0.2">
      <c r="B1" s="55" t="s">
        <v>79</v>
      </c>
      <c r="C1" s="55"/>
      <c r="D1" s="55"/>
    </row>
    <row r="2" spans="2:4" ht="33" customHeight="1" x14ac:dyDescent="0.2">
      <c r="B2" s="56" t="s">
        <v>82</v>
      </c>
      <c r="C2" s="56"/>
      <c r="D2" s="56"/>
    </row>
    <row r="3" spans="2:4" ht="15" customHeight="1" x14ac:dyDescent="0.2">
      <c r="C3" s="5"/>
      <c r="D3" s="1"/>
    </row>
    <row r="4" spans="2:4" ht="45" x14ac:dyDescent="0.2">
      <c r="B4" s="37" t="s">
        <v>1</v>
      </c>
      <c r="C4" s="38" t="s">
        <v>2</v>
      </c>
      <c r="D4" s="39" t="s">
        <v>6</v>
      </c>
    </row>
    <row r="5" spans="2:4" ht="23.25" customHeight="1" x14ac:dyDescent="0.2">
      <c r="B5" s="37">
        <v>1</v>
      </c>
      <c r="C5" s="22">
        <v>2</v>
      </c>
      <c r="D5" s="22">
        <v>3</v>
      </c>
    </row>
    <row r="6" spans="2:4" ht="39.950000000000003" customHeight="1" x14ac:dyDescent="0.2">
      <c r="B6" s="50" t="s">
        <v>10</v>
      </c>
      <c r="C6" s="51" t="s">
        <v>83</v>
      </c>
      <c r="D6" s="52">
        <f>'ETAP 1'!G48</f>
        <v>0</v>
      </c>
    </row>
    <row r="7" spans="2:4" ht="39.950000000000003" customHeight="1" x14ac:dyDescent="0.2">
      <c r="B7" s="50" t="s">
        <v>11</v>
      </c>
      <c r="C7" s="51" t="s">
        <v>84</v>
      </c>
      <c r="D7" s="53">
        <f>'ETAP 2'!G65</f>
        <v>0</v>
      </c>
    </row>
    <row r="8" spans="2:4" ht="39.950000000000003" customHeight="1" x14ac:dyDescent="0.2">
      <c r="B8" s="57" t="s">
        <v>18</v>
      </c>
      <c r="C8" s="57"/>
      <c r="D8" s="40">
        <f>SUBTOTAL(109,D6:D7)</f>
        <v>0</v>
      </c>
    </row>
    <row r="9" spans="2:4" ht="39.950000000000003" customHeight="1" x14ac:dyDescent="0.2">
      <c r="B9" s="57" t="s">
        <v>85</v>
      </c>
      <c r="C9" s="57"/>
      <c r="D9" s="40">
        <f>D8*0.23</f>
        <v>0</v>
      </c>
    </row>
    <row r="10" spans="2:4" ht="39.950000000000003" customHeight="1" x14ac:dyDescent="0.2">
      <c r="B10" s="57" t="s">
        <v>156</v>
      </c>
      <c r="C10" s="57"/>
      <c r="D10" s="41">
        <f>D8+D9</f>
        <v>0</v>
      </c>
    </row>
  </sheetData>
  <sheetProtection algorithmName="SHA-512" hashValue="xgDtTjHUOfTCdR692S9rG4qomIa42/lB0lZG7jw+wVQdfm0m2tGdrM2hXjDfLYTZkg3efUDD3WyljVDkXjm0TQ==" saltValue="W+XkTlp/b6RNLUXo8vkyYg==" spinCount="100000" sheet="1" objects="1" scenarios="1" selectLockedCells="1" selectUnlockedCells="1"/>
  <mergeCells count="5">
    <mergeCell ref="B1:D1"/>
    <mergeCell ref="B2:D2"/>
    <mergeCell ref="B8:C8"/>
    <mergeCell ref="B9:C9"/>
    <mergeCell ref="B10:C10"/>
  </mergeCells>
  <pageMargins left="0.7" right="0.7" top="0.75" bottom="0.75" header="0.3" footer="0.3"/>
  <pageSetup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39997558519241921"/>
  </sheetPr>
  <dimension ref="B1:G50"/>
  <sheetViews>
    <sheetView showZeros="0" view="pageBreakPreview" zoomScale="85" zoomScaleNormal="85" zoomScaleSheetLayoutView="85" workbookViewId="0">
      <selection activeCell="F7" sqref="F7"/>
    </sheetView>
  </sheetViews>
  <sheetFormatPr defaultRowHeight="14.25" x14ac:dyDescent="0.2"/>
  <cols>
    <col min="1" max="1" width="9.140625" style="6"/>
    <col min="2" max="2" width="8.85546875" style="3" customWidth="1"/>
    <col min="3" max="3" width="71.7109375" style="2" customWidth="1"/>
    <col min="4" max="4" width="8.85546875" style="3" customWidth="1"/>
    <col min="5" max="5" width="14.28515625" style="30" customWidth="1"/>
    <col min="6" max="6" width="18.85546875" style="36" customWidth="1"/>
    <col min="7" max="7" width="19.7109375" style="7" customWidth="1"/>
    <col min="8" max="16384" width="9.140625" style="6"/>
  </cols>
  <sheetData>
    <row r="1" spans="2:7" ht="32.25" customHeight="1" x14ac:dyDescent="0.2">
      <c r="B1" s="55" t="s">
        <v>0</v>
      </c>
      <c r="C1" s="55"/>
      <c r="D1" s="55"/>
      <c r="E1" s="55"/>
      <c r="F1" s="55"/>
      <c r="G1" s="55"/>
    </row>
    <row r="2" spans="2:7" ht="33" customHeight="1" x14ac:dyDescent="0.2">
      <c r="B2" s="56" t="s">
        <v>81</v>
      </c>
      <c r="C2" s="56"/>
      <c r="D2" s="56"/>
      <c r="E2" s="56"/>
      <c r="F2" s="56"/>
      <c r="G2" s="56"/>
    </row>
    <row r="3" spans="2:7" ht="15" customHeight="1" thickBot="1" x14ac:dyDescent="0.25">
      <c r="C3" s="5"/>
      <c r="D3" s="5"/>
      <c r="E3" s="29"/>
      <c r="F3" s="34"/>
      <c r="G3" s="1"/>
    </row>
    <row r="4" spans="2:7" ht="45" x14ac:dyDescent="0.2">
      <c r="B4" s="8" t="s">
        <v>1</v>
      </c>
      <c r="C4" s="9" t="s">
        <v>2</v>
      </c>
      <c r="D4" s="10" t="s">
        <v>3</v>
      </c>
      <c r="E4" s="11" t="s">
        <v>4</v>
      </c>
      <c r="F4" s="10" t="s">
        <v>5</v>
      </c>
      <c r="G4" s="12" t="s">
        <v>6</v>
      </c>
    </row>
    <row r="5" spans="2:7" ht="23.25" customHeight="1" thickBot="1" x14ac:dyDescent="0.25">
      <c r="B5" s="13">
        <v>1</v>
      </c>
      <c r="C5" s="14">
        <v>2</v>
      </c>
      <c r="D5" s="15">
        <v>3</v>
      </c>
      <c r="E5" s="16" t="s">
        <v>30</v>
      </c>
      <c r="F5" s="15">
        <v>5</v>
      </c>
      <c r="G5" s="17">
        <v>6</v>
      </c>
    </row>
    <row r="6" spans="2:7" ht="39.950000000000003" customHeight="1" x14ac:dyDescent="0.25">
      <c r="B6" s="23" t="s">
        <v>10</v>
      </c>
      <c r="C6" s="24" t="s">
        <v>44</v>
      </c>
      <c r="D6" s="25"/>
      <c r="E6" s="45"/>
      <c r="F6" s="47"/>
      <c r="G6" s="49" t="s">
        <v>29</v>
      </c>
    </row>
    <row r="7" spans="2:7" ht="39.950000000000003" customHeight="1" x14ac:dyDescent="0.2">
      <c r="B7" s="19" t="s">
        <v>31</v>
      </c>
      <c r="C7" s="26" t="s">
        <v>87</v>
      </c>
      <c r="D7" s="27" t="s">
        <v>43</v>
      </c>
      <c r="E7" s="43">
        <v>30</v>
      </c>
      <c r="F7" s="46"/>
      <c r="G7" s="49">
        <f t="shared" ref="G7:G11" si="0">ROUND(E7*F7,2)</f>
        <v>0</v>
      </c>
    </row>
    <row r="8" spans="2:7" ht="39.950000000000003" customHeight="1" x14ac:dyDescent="0.2">
      <c r="B8" s="19" t="s">
        <v>132</v>
      </c>
      <c r="C8" s="26" t="s">
        <v>89</v>
      </c>
      <c r="D8" s="27" t="s">
        <v>43</v>
      </c>
      <c r="E8" s="43">
        <v>2</v>
      </c>
      <c r="F8" s="46"/>
      <c r="G8" s="49">
        <f t="shared" si="0"/>
        <v>0</v>
      </c>
    </row>
    <row r="9" spans="2:7" ht="39.950000000000003" customHeight="1" x14ac:dyDescent="0.2">
      <c r="B9" s="19" t="s">
        <v>133</v>
      </c>
      <c r="C9" s="26" t="s">
        <v>90</v>
      </c>
      <c r="D9" s="27" t="s">
        <v>43</v>
      </c>
      <c r="E9" s="43">
        <v>4</v>
      </c>
      <c r="F9" s="46"/>
      <c r="G9" s="49">
        <f t="shared" si="0"/>
        <v>0</v>
      </c>
    </row>
    <row r="10" spans="2:7" ht="39.950000000000003" customHeight="1" x14ac:dyDescent="0.2">
      <c r="B10" s="19" t="s">
        <v>134</v>
      </c>
      <c r="C10" s="26" t="s">
        <v>91</v>
      </c>
      <c r="D10" s="27" t="s">
        <v>43</v>
      </c>
      <c r="E10" s="43">
        <v>4</v>
      </c>
      <c r="F10" s="46"/>
      <c r="G10" s="49">
        <f t="shared" si="0"/>
        <v>0</v>
      </c>
    </row>
    <row r="11" spans="2:7" ht="39.950000000000003" customHeight="1" x14ac:dyDescent="0.2">
      <c r="B11" s="19" t="s">
        <v>135</v>
      </c>
      <c r="C11" s="26" t="s">
        <v>92</v>
      </c>
      <c r="D11" s="27" t="s">
        <v>43</v>
      </c>
      <c r="E11" s="43">
        <v>20</v>
      </c>
      <c r="F11" s="46"/>
      <c r="G11" s="49">
        <f t="shared" si="0"/>
        <v>0</v>
      </c>
    </row>
    <row r="12" spans="2:7" ht="39.950000000000003" customHeight="1" x14ac:dyDescent="0.2">
      <c r="B12" s="20"/>
      <c r="C12" s="21" t="s">
        <v>99</v>
      </c>
      <c r="D12" s="22"/>
      <c r="E12" s="44"/>
      <c r="F12" s="47"/>
      <c r="G12" s="32">
        <f>SUBTOTAL(109,G7:G11)</f>
        <v>0</v>
      </c>
    </row>
    <row r="13" spans="2:7" ht="39.950000000000003" customHeight="1" x14ac:dyDescent="0.25">
      <c r="B13" s="23" t="s">
        <v>11</v>
      </c>
      <c r="C13" s="24" t="s">
        <v>45</v>
      </c>
      <c r="D13" s="25"/>
      <c r="E13" s="45"/>
      <c r="F13" s="47"/>
      <c r="G13" s="49" t="s">
        <v>29</v>
      </c>
    </row>
    <row r="14" spans="2:7" ht="39.950000000000003" customHeight="1" x14ac:dyDescent="0.2">
      <c r="B14" s="18" t="s">
        <v>32</v>
      </c>
      <c r="C14" s="28" t="s">
        <v>93</v>
      </c>
      <c r="D14" s="27" t="s">
        <v>43</v>
      </c>
      <c r="E14" s="43">
        <v>5</v>
      </c>
      <c r="F14" s="46"/>
      <c r="G14" s="49">
        <f t="shared" ref="G14:G20" si="1">ROUND(E14*F14,2)</f>
        <v>0</v>
      </c>
    </row>
    <row r="15" spans="2:7" ht="39.950000000000003" customHeight="1" x14ac:dyDescent="0.2">
      <c r="B15" s="18" t="s">
        <v>33</v>
      </c>
      <c r="C15" s="28" t="s">
        <v>94</v>
      </c>
      <c r="D15" s="27" t="s">
        <v>43</v>
      </c>
      <c r="E15" s="43">
        <v>5</v>
      </c>
      <c r="F15" s="46"/>
      <c r="G15" s="49">
        <f t="shared" si="1"/>
        <v>0</v>
      </c>
    </row>
    <row r="16" spans="2:7" ht="39.950000000000003" customHeight="1" x14ac:dyDescent="0.2">
      <c r="B16" s="18" t="s">
        <v>34</v>
      </c>
      <c r="C16" s="28" t="s">
        <v>95</v>
      </c>
      <c r="D16" s="27" t="s">
        <v>43</v>
      </c>
      <c r="E16" s="43">
        <v>2</v>
      </c>
      <c r="F16" s="46"/>
      <c r="G16" s="49">
        <f t="shared" si="1"/>
        <v>0</v>
      </c>
    </row>
    <row r="17" spans="2:7" ht="39.950000000000003" customHeight="1" x14ac:dyDescent="0.2">
      <c r="B17" s="18" t="s">
        <v>35</v>
      </c>
      <c r="C17" s="28" t="s">
        <v>96</v>
      </c>
      <c r="D17" s="27" t="s">
        <v>43</v>
      </c>
      <c r="E17" s="43">
        <v>4</v>
      </c>
      <c r="F17" s="46"/>
      <c r="G17" s="49">
        <f t="shared" si="1"/>
        <v>0</v>
      </c>
    </row>
    <row r="18" spans="2:7" ht="39.950000000000003" customHeight="1" x14ac:dyDescent="0.2">
      <c r="B18" s="18" t="s">
        <v>36</v>
      </c>
      <c r="C18" s="28" t="s">
        <v>97</v>
      </c>
      <c r="D18" s="27" t="s">
        <v>43</v>
      </c>
      <c r="E18" s="43">
        <v>4</v>
      </c>
      <c r="F18" s="46"/>
      <c r="G18" s="49">
        <f t="shared" si="1"/>
        <v>0</v>
      </c>
    </row>
    <row r="19" spans="2:7" ht="39.950000000000003" customHeight="1" x14ac:dyDescent="0.2">
      <c r="B19" s="18" t="s">
        <v>75</v>
      </c>
      <c r="C19" s="28" t="s">
        <v>98</v>
      </c>
      <c r="D19" s="27" t="s">
        <v>43</v>
      </c>
      <c r="E19" s="43">
        <v>20</v>
      </c>
      <c r="F19" s="46"/>
      <c r="G19" s="49">
        <f t="shared" si="1"/>
        <v>0</v>
      </c>
    </row>
    <row r="20" spans="2:7" ht="39.950000000000003" customHeight="1" x14ac:dyDescent="0.2">
      <c r="B20" s="18" t="s">
        <v>137</v>
      </c>
      <c r="C20" s="28" t="s">
        <v>124</v>
      </c>
      <c r="D20" s="27" t="s">
        <v>7</v>
      </c>
      <c r="E20" s="43">
        <v>167</v>
      </c>
      <c r="F20" s="46"/>
      <c r="G20" s="49">
        <f t="shared" si="1"/>
        <v>0</v>
      </c>
    </row>
    <row r="21" spans="2:7" ht="39.950000000000003" customHeight="1" x14ac:dyDescent="0.2">
      <c r="B21" s="20"/>
      <c r="C21" s="21" t="s">
        <v>110</v>
      </c>
      <c r="D21" s="22"/>
      <c r="E21" s="44"/>
      <c r="F21" s="47"/>
      <c r="G21" s="32">
        <f>SUBTOTAL(109,G14:G20)</f>
        <v>0</v>
      </c>
    </row>
    <row r="22" spans="2:7" ht="39.950000000000003" customHeight="1" x14ac:dyDescent="0.25">
      <c r="B22" s="23" t="s">
        <v>12</v>
      </c>
      <c r="C22" s="24" t="s">
        <v>46</v>
      </c>
      <c r="D22" s="25"/>
      <c r="E22" s="45"/>
      <c r="F22" s="47"/>
      <c r="G22" s="49" t="s">
        <v>29</v>
      </c>
    </row>
    <row r="23" spans="2:7" ht="53.25" customHeight="1" x14ac:dyDescent="0.2">
      <c r="B23" s="18" t="s">
        <v>37</v>
      </c>
      <c r="C23" s="28" t="s">
        <v>100</v>
      </c>
      <c r="D23" s="27" t="s">
        <v>7</v>
      </c>
      <c r="E23" s="43">
        <v>1200</v>
      </c>
      <c r="F23" s="46"/>
      <c r="G23" s="49">
        <f t="shared" ref="G23:G25" si="2">ROUND(E23*F23,2)</f>
        <v>0</v>
      </c>
    </row>
    <row r="24" spans="2:7" ht="39.950000000000003" customHeight="1" x14ac:dyDescent="0.2">
      <c r="B24" s="18" t="s">
        <v>38</v>
      </c>
      <c r="C24" s="28" t="s">
        <v>101</v>
      </c>
      <c r="D24" s="27" t="s">
        <v>7</v>
      </c>
      <c r="E24" s="43">
        <v>1200</v>
      </c>
      <c r="F24" s="46"/>
      <c r="G24" s="49">
        <f t="shared" si="2"/>
        <v>0</v>
      </c>
    </row>
    <row r="25" spans="2:7" ht="39.950000000000003" customHeight="1" x14ac:dyDescent="0.2">
      <c r="B25" s="18" t="s">
        <v>39</v>
      </c>
      <c r="C25" s="28" t="s">
        <v>102</v>
      </c>
      <c r="D25" s="27" t="s">
        <v>7</v>
      </c>
      <c r="E25" s="43">
        <v>1200</v>
      </c>
      <c r="F25" s="46"/>
      <c r="G25" s="49">
        <f t="shared" si="2"/>
        <v>0</v>
      </c>
    </row>
    <row r="26" spans="2:7" ht="39.950000000000003" customHeight="1" x14ac:dyDescent="0.2">
      <c r="B26" s="20"/>
      <c r="C26" s="21" t="s">
        <v>103</v>
      </c>
      <c r="D26" s="22"/>
      <c r="E26" s="44"/>
      <c r="F26" s="47"/>
      <c r="G26" s="32">
        <f>SUBTOTAL(109,G23:G25)</f>
        <v>0</v>
      </c>
    </row>
    <row r="27" spans="2:7" ht="39.950000000000003" customHeight="1" x14ac:dyDescent="0.25">
      <c r="B27" s="23" t="s">
        <v>140</v>
      </c>
      <c r="C27" s="24" t="s">
        <v>47</v>
      </c>
      <c r="D27" s="25"/>
      <c r="E27" s="45"/>
      <c r="F27" s="47"/>
      <c r="G27" s="49" t="s">
        <v>29</v>
      </c>
    </row>
    <row r="28" spans="2:7" ht="40.5" customHeight="1" x14ac:dyDescent="0.2">
      <c r="B28" s="18" t="s">
        <v>19</v>
      </c>
      <c r="C28" s="28" t="s">
        <v>48</v>
      </c>
      <c r="D28" s="27" t="s">
        <v>8</v>
      </c>
      <c r="E28" s="43">
        <v>6</v>
      </c>
      <c r="F28" s="46"/>
      <c r="G28" s="49">
        <f t="shared" ref="G28:G32" si="3">ROUND(E28*F28,2)</f>
        <v>0</v>
      </c>
    </row>
    <row r="29" spans="2:7" ht="39.950000000000003" customHeight="1" x14ac:dyDescent="0.2">
      <c r="B29" s="18" t="s">
        <v>20</v>
      </c>
      <c r="C29" s="28" t="s">
        <v>49</v>
      </c>
      <c r="D29" s="27" t="s">
        <v>43</v>
      </c>
      <c r="E29" s="43">
        <v>4</v>
      </c>
      <c r="F29" s="46"/>
      <c r="G29" s="49">
        <f t="shared" si="3"/>
        <v>0</v>
      </c>
    </row>
    <row r="30" spans="2:7" ht="39.950000000000003" customHeight="1" x14ac:dyDescent="0.2">
      <c r="B30" s="18" t="s">
        <v>21</v>
      </c>
      <c r="C30" s="28" t="s">
        <v>50</v>
      </c>
      <c r="D30" s="27" t="s">
        <v>8</v>
      </c>
      <c r="E30" s="43">
        <v>24</v>
      </c>
      <c r="F30" s="46"/>
      <c r="G30" s="49">
        <f t="shared" si="3"/>
        <v>0</v>
      </c>
    </row>
    <row r="31" spans="2:7" ht="39.950000000000003" customHeight="1" x14ac:dyDescent="0.2">
      <c r="B31" s="18" t="s">
        <v>138</v>
      </c>
      <c r="C31" s="28" t="s">
        <v>112</v>
      </c>
      <c r="D31" s="27" t="s">
        <v>51</v>
      </c>
      <c r="E31" s="43">
        <v>5</v>
      </c>
      <c r="F31" s="46"/>
      <c r="G31" s="49">
        <f t="shared" si="3"/>
        <v>0</v>
      </c>
    </row>
    <row r="32" spans="2:7" ht="39.950000000000003" customHeight="1" x14ac:dyDescent="0.2">
      <c r="B32" s="18" t="s">
        <v>139</v>
      </c>
      <c r="C32" s="28" t="s">
        <v>52</v>
      </c>
      <c r="D32" s="27" t="s">
        <v>51</v>
      </c>
      <c r="E32" s="43">
        <v>2</v>
      </c>
      <c r="F32" s="46"/>
      <c r="G32" s="49">
        <f t="shared" si="3"/>
        <v>0</v>
      </c>
    </row>
    <row r="33" spans="2:7" ht="39.950000000000003" customHeight="1" x14ac:dyDescent="0.2">
      <c r="B33" s="20"/>
      <c r="C33" s="21" t="s">
        <v>111</v>
      </c>
      <c r="D33" s="22"/>
      <c r="E33" s="44"/>
      <c r="F33" s="47"/>
      <c r="G33" s="32">
        <f>SUBTOTAL(109,G28:G32)</f>
        <v>0</v>
      </c>
    </row>
    <row r="34" spans="2:7" ht="39.950000000000003" customHeight="1" x14ac:dyDescent="0.25">
      <c r="B34" s="23" t="s">
        <v>14</v>
      </c>
      <c r="C34" s="24" t="s">
        <v>141</v>
      </c>
      <c r="D34" s="25"/>
      <c r="E34" s="45"/>
      <c r="F34" s="47"/>
      <c r="G34" s="49" t="s">
        <v>29</v>
      </c>
    </row>
    <row r="35" spans="2:7" ht="39.950000000000003" customHeight="1" x14ac:dyDescent="0.2">
      <c r="B35" s="19" t="s">
        <v>22</v>
      </c>
      <c r="C35" s="54" t="s">
        <v>142</v>
      </c>
      <c r="D35" s="27" t="s">
        <v>51</v>
      </c>
      <c r="E35" s="43">
        <v>1</v>
      </c>
      <c r="F35" s="46"/>
      <c r="G35" s="49">
        <f t="shared" ref="G35:G37" si="4">ROUND(E35*F35,2)</f>
        <v>0</v>
      </c>
    </row>
    <row r="36" spans="2:7" ht="39.950000000000003" customHeight="1" x14ac:dyDescent="0.2">
      <c r="B36" s="19" t="s">
        <v>23</v>
      </c>
      <c r="C36" s="54" t="s">
        <v>143</v>
      </c>
      <c r="D36" s="27" t="s">
        <v>51</v>
      </c>
      <c r="E36" s="43">
        <v>1</v>
      </c>
      <c r="F36" s="46"/>
      <c r="G36" s="49">
        <f t="shared" si="4"/>
        <v>0</v>
      </c>
    </row>
    <row r="37" spans="2:7" ht="45.75" customHeight="1" x14ac:dyDescent="0.2">
      <c r="B37" s="19" t="s">
        <v>24</v>
      </c>
      <c r="C37" s="54" t="s">
        <v>144</v>
      </c>
      <c r="D37" s="27" t="s">
        <v>51</v>
      </c>
      <c r="E37" s="43">
        <v>1</v>
      </c>
      <c r="F37" s="46"/>
      <c r="G37" s="49">
        <f t="shared" si="4"/>
        <v>0</v>
      </c>
    </row>
    <row r="38" spans="2:7" ht="39.950000000000003" customHeight="1" x14ac:dyDescent="0.2">
      <c r="B38" s="20"/>
      <c r="C38" s="21" t="s">
        <v>145</v>
      </c>
      <c r="D38" s="22"/>
      <c r="E38" s="44"/>
      <c r="F38" s="47"/>
      <c r="G38" s="32">
        <f>SUBTOTAL(109,G35:G37)</f>
        <v>0</v>
      </c>
    </row>
    <row r="39" spans="2:7" ht="39.950000000000003" customHeight="1" x14ac:dyDescent="0.25">
      <c r="B39" s="23" t="s">
        <v>15</v>
      </c>
      <c r="C39" s="24" t="s">
        <v>61</v>
      </c>
      <c r="D39" s="25"/>
      <c r="E39" s="45"/>
      <c r="F39" s="47"/>
      <c r="G39" s="49" t="s">
        <v>29</v>
      </c>
    </row>
    <row r="40" spans="2:7" ht="39.950000000000003" customHeight="1" x14ac:dyDescent="0.2">
      <c r="B40" s="18" t="s">
        <v>25</v>
      </c>
      <c r="C40" s="26" t="s">
        <v>108</v>
      </c>
      <c r="D40" s="27" t="s">
        <v>9</v>
      </c>
      <c r="E40" s="43">
        <v>1000</v>
      </c>
      <c r="F40" s="46"/>
      <c r="G40" s="49">
        <f t="shared" ref="G40:G45" si="5">ROUND(E40*F40,2)</f>
        <v>0</v>
      </c>
    </row>
    <row r="41" spans="2:7" ht="39.950000000000003" customHeight="1" x14ac:dyDescent="0.2">
      <c r="B41" s="18" t="s">
        <v>26</v>
      </c>
      <c r="C41" s="26" t="s">
        <v>109</v>
      </c>
      <c r="D41" s="27" t="s">
        <v>9</v>
      </c>
      <c r="E41" s="43">
        <v>3070</v>
      </c>
      <c r="F41" s="46"/>
      <c r="G41" s="49">
        <f t="shared" si="5"/>
        <v>0</v>
      </c>
    </row>
    <row r="42" spans="2:7" ht="39.950000000000003" customHeight="1" x14ac:dyDescent="0.2">
      <c r="B42" s="18" t="s">
        <v>40</v>
      </c>
      <c r="C42" s="26" t="s">
        <v>153</v>
      </c>
      <c r="D42" s="27" t="s">
        <v>7</v>
      </c>
      <c r="E42" s="43">
        <v>1200</v>
      </c>
      <c r="F42" s="46"/>
      <c r="G42" s="49">
        <f t="shared" si="5"/>
        <v>0</v>
      </c>
    </row>
    <row r="43" spans="2:7" ht="39.950000000000003" customHeight="1" x14ac:dyDescent="0.2">
      <c r="B43" s="18" t="s">
        <v>41</v>
      </c>
      <c r="C43" s="26" t="s">
        <v>107</v>
      </c>
      <c r="D43" s="27" t="s">
        <v>7</v>
      </c>
      <c r="E43" s="43">
        <v>1200</v>
      </c>
      <c r="F43" s="46"/>
      <c r="G43" s="49">
        <f>ROUND(E43*F43,2)</f>
        <v>0</v>
      </c>
    </row>
    <row r="44" spans="2:7" ht="39.950000000000003" customHeight="1" x14ac:dyDescent="0.2">
      <c r="B44" s="18" t="s">
        <v>55</v>
      </c>
      <c r="C44" s="26" t="s">
        <v>60</v>
      </c>
      <c r="D44" s="27" t="s">
        <v>7</v>
      </c>
      <c r="E44" s="43">
        <v>1200</v>
      </c>
      <c r="F44" s="46"/>
      <c r="G44" s="49">
        <f>ROUND(E44*F44,2)</f>
        <v>0</v>
      </c>
    </row>
    <row r="45" spans="2:7" ht="39.950000000000003" customHeight="1" x14ac:dyDescent="0.2">
      <c r="B45" s="18" t="s">
        <v>56</v>
      </c>
      <c r="C45" s="26" t="s">
        <v>154</v>
      </c>
      <c r="D45" s="27" t="s">
        <v>7</v>
      </c>
      <c r="E45" s="43">
        <v>1200</v>
      </c>
      <c r="F45" s="46"/>
      <c r="G45" s="49">
        <f t="shared" si="5"/>
        <v>0</v>
      </c>
    </row>
    <row r="46" spans="2:7" ht="39.950000000000003" customHeight="1" x14ac:dyDescent="0.2">
      <c r="B46" s="18" t="s">
        <v>57</v>
      </c>
      <c r="C46" s="26" t="s">
        <v>155</v>
      </c>
      <c r="D46" s="27" t="s">
        <v>9</v>
      </c>
      <c r="E46" s="43">
        <v>1200</v>
      </c>
      <c r="F46" s="46"/>
      <c r="G46" s="49">
        <f t="shared" ref="G46" si="6">ROUND(E46*F46,2)</f>
        <v>0</v>
      </c>
    </row>
    <row r="47" spans="2:7" ht="39.950000000000003" customHeight="1" thickBot="1" x14ac:dyDescent="0.25">
      <c r="B47" s="20"/>
      <c r="C47" s="21" t="s">
        <v>113</v>
      </c>
      <c r="D47" s="22"/>
      <c r="E47" s="44"/>
      <c r="F47" s="47"/>
      <c r="G47" s="32">
        <f>SUBTOTAL(109,G40:G46)</f>
        <v>0</v>
      </c>
    </row>
    <row r="48" spans="2:7" ht="39.950000000000003" customHeight="1" thickBot="1" x14ac:dyDescent="0.25">
      <c r="B48" s="58" t="s">
        <v>18</v>
      </c>
      <c r="C48" s="59"/>
      <c r="D48" s="59"/>
      <c r="E48" s="59"/>
      <c r="F48" s="60"/>
      <c r="G48" s="33">
        <f>SUBTOTAL(109,G7:G47)</f>
        <v>0</v>
      </c>
    </row>
    <row r="50" spans="6:7" x14ac:dyDescent="0.2">
      <c r="F50" s="35"/>
      <c r="G50" s="4"/>
    </row>
  </sheetData>
  <sheetProtection algorithmName="SHA-512" hashValue="BuPLJ16VmATE6FjviCyyc1GPuB/Lkd6aUIFFHXtdloGTXkl3d0ZIVSC2OxE9X9Er27jF9YJ94wgig2JvL9UpeA==" saltValue="XnLR0vPsI940Q0dwagl3kw==" spinCount="100000" sheet="1" objects="1" scenarios="1" selectLockedCells="1"/>
  <mergeCells count="3">
    <mergeCell ref="B1:G1"/>
    <mergeCell ref="B2:G2"/>
    <mergeCell ref="B48:F48"/>
  </mergeCells>
  <pageMargins left="0.7" right="0.7" top="0.75" bottom="0.75" header="0.3" footer="0.3"/>
  <pageSetup scale="5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</sheetPr>
  <dimension ref="B1:G67"/>
  <sheetViews>
    <sheetView showZeros="0" tabSelected="1" view="pageBreakPreview" topLeftCell="A16" zoomScale="85" zoomScaleNormal="85" zoomScaleSheetLayoutView="85" workbookViewId="0">
      <selection activeCell="F59" sqref="F59"/>
    </sheetView>
  </sheetViews>
  <sheetFormatPr defaultRowHeight="14.25" x14ac:dyDescent="0.2"/>
  <cols>
    <col min="1" max="1" width="9.140625" style="6"/>
    <col min="2" max="2" width="8.85546875" style="3" customWidth="1"/>
    <col min="3" max="3" width="74.85546875" style="2" customWidth="1"/>
    <col min="4" max="4" width="8.85546875" style="3" customWidth="1"/>
    <col min="5" max="5" width="14.28515625" style="30" customWidth="1"/>
    <col min="6" max="6" width="18.85546875" style="36" customWidth="1"/>
    <col min="7" max="7" width="19.7109375" style="7" customWidth="1"/>
    <col min="8" max="16384" width="9.140625" style="6"/>
  </cols>
  <sheetData>
    <row r="1" spans="2:7" ht="32.25" customHeight="1" x14ac:dyDescent="0.2">
      <c r="B1" s="55" t="s">
        <v>0</v>
      </c>
      <c r="C1" s="55"/>
      <c r="D1" s="55"/>
      <c r="E1" s="55"/>
      <c r="F1" s="55"/>
      <c r="G1" s="55"/>
    </row>
    <row r="2" spans="2:7" ht="33" customHeight="1" x14ac:dyDescent="0.2">
      <c r="B2" s="56" t="s">
        <v>80</v>
      </c>
      <c r="C2" s="56"/>
      <c r="D2" s="56"/>
      <c r="E2" s="56"/>
      <c r="F2" s="56"/>
      <c r="G2" s="56"/>
    </row>
    <row r="3" spans="2:7" ht="15" customHeight="1" thickBot="1" x14ac:dyDescent="0.25">
      <c r="C3" s="5"/>
      <c r="D3" s="5"/>
      <c r="E3" s="29"/>
      <c r="F3" s="34"/>
      <c r="G3" s="1"/>
    </row>
    <row r="4" spans="2:7" ht="45" x14ac:dyDescent="0.2">
      <c r="B4" s="8" t="s">
        <v>1</v>
      </c>
      <c r="C4" s="9" t="s">
        <v>2</v>
      </c>
      <c r="D4" s="10" t="s">
        <v>3</v>
      </c>
      <c r="E4" s="11" t="s">
        <v>4</v>
      </c>
      <c r="F4" s="10" t="s">
        <v>5</v>
      </c>
      <c r="G4" s="12" t="s">
        <v>6</v>
      </c>
    </row>
    <row r="5" spans="2:7" ht="23.25" customHeight="1" thickBot="1" x14ac:dyDescent="0.25">
      <c r="B5" s="13">
        <v>1</v>
      </c>
      <c r="C5" s="14">
        <v>2</v>
      </c>
      <c r="D5" s="15">
        <v>3</v>
      </c>
      <c r="E5" s="16" t="s">
        <v>30</v>
      </c>
      <c r="F5" s="15">
        <v>5</v>
      </c>
      <c r="G5" s="17">
        <v>6</v>
      </c>
    </row>
    <row r="6" spans="2:7" ht="39.950000000000003" customHeight="1" x14ac:dyDescent="0.25">
      <c r="B6" s="23" t="s">
        <v>10</v>
      </c>
      <c r="C6" s="24" t="s">
        <v>44</v>
      </c>
      <c r="D6" s="25"/>
      <c r="E6" s="45"/>
      <c r="F6" s="47"/>
      <c r="G6" s="48" t="s">
        <v>29</v>
      </c>
    </row>
    <row r="7" spans="2:7" ht="39.950000000000003" customHeight="1" x14ac:dyDescent="0.2">
      <c r="B7" s="19" t="s">
        <v>31</v>
      </c>
      <c r="C7" s="26" t="s">
        <v>87</v>
      </c>
      <c r="D7" s="27" t="s">
        <v>43</v>
      </c>
      <c r="E7" s="43">
        <v>25</v>
      </c>
      <c r="F7" s="46"/>
      <c r="G7" s="48">
        <f t="shared" ref="G7:G12" si="0">ROUND(E7*F7,2)</f>
        <v>0</v>
      </c>
    </row>
    <row r="8" spans="2:7" ht="39.950000000000003" customHeight="1" x14ac:dyDescent="0.2">
      <c r="B8" s="19" t="s">
        <v>132</v>
      </c>
      <c r="C8" s="26" t="s">
        <v>88</v>
      </c>
      <c r="D8" s="27" t="s">
        <v>43</v>
      </c>
      <c r="E8" s="43">
        <v>2</v>
      </c>
      <c r="F8" s="46"/>
      <c r="G8" s="48">
        <f t="shared" ref="G8" si="1">ROUND(E8*F8,2)</f>
        <v>0</v>
      </c>
    </row>
    <row r="9" spans="2:7" ht="39.950000000000003" customHeight="1" x14ac:dyDescent="0.2">
      <c r="B9" s="19" t="s">
        <v>133</v>
      </c>
      <c r="C9" s="26" t="s">
        <v>89</v>
      </c>
      <c r="D9" s="27" t="s">
        <v>43</v>
      </c>
      <c r="E9" s="43">
        <v>7</v>
      </c>
      <c r="F9" s="46"/>
      <c r="G9" s="48">
        <f t="shared" si="0"/>
        <v>0</v>
      </c>
    </row>
    <row r="10" spans="2:7" ht="39.950000000000003" customHeight="1" x14ac:dyDescent="0.2">
      <c r="B10" s="19" t="s">
        <v>134</v>
      </c>
      <c r="C10" s="26" t="s">
        <v>90</v>
      </c>
      <c r="D10" s="27" t="s">
        <v>43</v>
      </c>
      <c r="E10" s="43">
        <v>2</v>
      </c>
      <c r="F10" s="46"/>
      <c r="G10" s="48">
        <f t="shared" si="0"/>
        <v>0</v>
      </c>
    </row>
    <row r="11" spans="2:7" ht="39.950000000000003" customHeight="1" x14ac:dyDescent="0.2">
      <c r="B11" s="19" t="s">
        <v>135</v>
      </c>
      <c r="C11" s="26" t="s">
        <v>91</v>
      </c>
      <c r="D11" s="27" t="s">
        <v>43</v>
      </c>
      <c r="E11" s="43">
        <v>5</v>
      </c>
      <c r="F11" s="46"/>
      <c r="G11" s="48">
        <f t="shared" si="0"/>
        <v>0</v>
      </c>
    </row>
    <row r="12" spans="2:7" ht="39.950000000000003" customHeight="1" x14ac:dyDescent="0.2">
      <c r="B12" s="19" t="s">
        <v>136</v>
      </c>
      <c r="C12" s="26" t="s">
        <v>92</v>
      </c>
      <c r="D12" s="27" t="s">
        <v>43</v>
      </c>
      <c r="E12" s="43">
        <v>17</v>
      </c>
      <c r="F12" s="46"/>
      <c r="G12" s="48">
        <f t="shared" si="0"/>
        <v>0</v>
      </c>
    </row>
    <row r="13" spans="2:7" ht="39.950000000000003" customHeight="1" x14ac:dyDescent="0.2">
      <c r="B13" s="20"/>
      <c r="C13" s="21" t="s">
        <v>99</v>
      </c>
      <c r="D13" s="22"/>
      <c r="E13" s="44"/>
      <c r="F13" s="47"/>
      <c r="G13" s="32">
        <f>SUBTOTAL(109,G7:G12)</f>
        <v>0</v>
      </c>
    </row>
    <row r="14" spans="2:7" ht="39.950000000000003" customHeight="1" x14ac:dyDescent="0.25">
      <c r="B14" s="23" t="s">
        <v>11</v>
      </c>
      <c r="C14" s="24" t="s">
        <v>45</v>
      </c>
      <c r="D14" s="25"/>
      <c r="E14" s="45"/>
      <c r="F14" s="47"/>
      <c r="G14" s="48" t="s">
        <v>29</v>
      </c>
    </row>
    <row r="15" spans="2:7" ht="39.950000000000003" customHeight="1" x14ac:dyDescent="0.2">
      <c r="B15" s="18" t="s">
        <v>32</v>
      </c>
      <c r="C15" s="28" t="s">
        <v>93</v>
      </c>
      <c r="D15" s="27" t="s">
        <v>43</v>
      </c>
      <c r="E15" s="43">
        <v>4</v>
      </c>
      <c r="F15" s="46"/>
      <c r="G15" s="48">
        <f t="shared" ref="G15:G21" si="2">ROUND(E15*F15,2)</f>
        <v>0</v>
      </c>
    </row>
    <row r="16" spans="2:7" ht="39.950000000000003" customHeight="1" x14ac:dyDescent="0.2">
      <c r="B16" s="18" t="s">
        <v>33</v>
      </c>
      <c r="C16" s="28" t="s">
        <v>94</v>
      </c>
      <c r="D16" s="27" t="s">
        <v>43</v>
      </c>
      <c r="E16" s="43">
        <v>5</v>
      </c>
      <c r="F16" s="46"/>
      <c r="G16" s="48">
        <f t="shared" si="2"/>
        <v>0</v>
      </c>
    </row>
    <row r="17" spans="2:7" ht="39.950000000000003" customHeight="1" x14ac:dyDescent="0.2">
      <c r="B17" s="18" t="s">
        <v>34</v>
      </c>
      <c r="C17" s="28" t="s">
        <v>95</v>
      </c>
      <c r="D17" s="27" t="s">
        <v>43</v>
      </c>
      <c r="E17" s="43">
        <v>10</v>
      </c>
      <c r="F17" s="46"/>
      <c r="G17" s="48">
        <f t="shared" si="2"/>
        <v>0</v>
      </c>
    </row>
    <row r="18" spans="2:7" ht="39.950000000000003" customHeight="1" x14ac:dyDescent="0.2">
      <c r="B18" s="18" t="s">
        <v>35</v>
      </c>
      <c r="C18" s="28" t="s">
        <v>96</v>
      </c>
      <c r="D18" s="27" t="s">
        <v>43</v>
      </c>
      <c r="E18" s="43">
        <v>5</v>
      </c>
      <c r="F18" s="46"/>
      <c r="G18" s="48">
        <f t="shared" si="2"/>
        <v>0</v>
      </c>
    </row>
    <row r="19" spans="2:7" ht="39.950000000000003" customHeight="1" x14ac:dyDescent="0.2">
      <c r="B19" s="18" t="s">
        <v>36</v>
      </c>
      <c r="C19" s="28" t="s">
        <v>97</v>
      </c>
      <c r="D19" s="27" t="s">
        <v>43</v>
      </c>
      <c r="E19" s="43">
        <v>8</v>
      </c>
      <c r="F19" s="46"/>
      <c r="G19" s="48">
        <f t="shared" si="2"/>
        <v>0</v>
      </c>
    </row>
    <row r="20" spans="2:7" ht="39.950000000000003" customHeight="1" x14ac:dyDescent="0.2">
      <c r="B20" s="18" t="s">
        <v>75</v>
      </c>
      <c r="C20" s="28" t="s">
        <v>115</v>
      </c>
      <c r="D20" s="27" t="s">
        <v>43</v>
      </c>
      <c r="E20" s="43">
        <v>23</v>
      </c>
      <c r="F20" s="46"/>
      <c r="G20" s="48">
        <f t="shared" si="2"/>
        <v>0</v>
      </c>
    </row>
    <row r="21" spans="2:7" ht="39.950000000000003" customHeight="1" x14ac:dyDescent="0.2">
      <c r="B21" s="18" t="s">
        <v>137</v>
      </c>
      <c r="C21" s="28" t="s">
        <v>124</v>
      </c>
      <c r="D21" s="27" t="s">
        <v>7</v>
      </c>
      <c r="E21" s="43">
        <v>440</v>
      </c>
      <c r="F21" s="46"/>
      <c r="G21" s="48">
        <f t="shared" si="2"/>
        <v>0</v>
      </c>
    </row>
    <row r="22" spans="2:7" ht="39.950000000000003" customHeight="1" x14ac:dyDescent="0.2">
      <c r="B22" s="20"/>
      <c r="C22" s="21" t="s">
        <v>110</v>
      </c>
      <c r="D22" s="22"/>
      <c r="E22" s="44"/>
      <c r="F22" s="47"/>
      <c r="G22" s="32">
        <f>SUBTOTAL(109,G15:G21)</f>
        <v>0</v>
      </c>
    </row>
    <row r="23" spans="2:7" ht="39.950000000000003" customHeight="1" x14ac:dyDescent="0.25">
      <c r="B23" s="23" t="s">
        <v>12</v>
      </c>
      <c r="C23" s="24" t="s">
        <v>46</v>
      </c>
      <c r="D23" s="25"/>
      <c r="E23" s="45"/>
      <c r="F23" s="47"/>
      <c r="G23" s="48" t="s">
        <v>29</v>
      </c>
    </row>
    <row r="24" spans="2:7" ht="60" customHeight="1" x14ac:dyDescent="0.2">
      <c r="B24" s="18" t="s">
        <v>37</v>
      </c>
      <c r="C24" s="28" t="s">
        <v>100</v>
      </c>
      <c r="D24" s="27" t="s">
        <v>7</v>
      </c>
      <c r="E24" s="43">
        <v>2000</v>
      </c>
      <c r="F24" s="46"/>
      <c r="G24" s="48">
        <f t="shared" ref="G24:G25" si="3">ROUND(E24*F24,2)</f>
        <v>0</v>
      </c>
    </row>
    <row r="25" spans="2:7" ht="39.950000000000003" customHeight="1" x14ac:dyDescent="0.2">
      <c r="B25" s="18" t="s">
        <v>38</v>
      </c>
      <c r="C25" s="28" t="s">
        <v>101</v>
      </c>
      <c r="D25" s="27" t="s">
        <v>7</v>
      </c>
      <c r="E25" s="43">
        <v>2000</v>
      </c>
      <c r="F25" s="46"/>
      <c r="G25" s="48">
        <f t="shared" si="3"/>
        <v>0</v>
      </c>
    </row>
    <row r="26" spans="2:7" ht="46.5" customHeight="1" x14ac:dyDescent="0.2">
      <c r="B26" s="18" t="s">
        <v>39</v>
      </c>
      <c r="C26" s="28" t="s">
        <v>102</v>
      </c>
      <c r="D26" s="27" t="s">
        <v>7</v>
      </c>
      <c r="E26" s="43">
        <v>2000</v>
      </c>
      <c r="F26" s="46"/>
      <c r="G26" s="48">
        <f t="shared" ref="G26" si="4">ROUND(E26*F26,2)</f>
        <v>0</v>
      </c>
    </row>
    <row r="27" spans="2:7" ht="39.950000000000003" customHeight="1" x14ac:dyDescent="0.2">
      <c r="B27" s="20"/>
      <c r="C27" s="21" t="s">
        <v>103</v>
      </c>
      <c r="D27" s="22"/>
      <c r="E27" s="44"/>
      <c r="F27" s="47"/>
      <c r="G27" s="32">
        <f>SUBTOTAL(109,G24:G26)</f>
        <v>0</v>
      </c>
    </row>
    <row r="28" spans="2:7" ht="39.950000000000003" customHeight="1" x14ac:dyDescent="0.25">
      <c r="B28" s="23" t="s">
        <v>13</v>
      </c>
      <c r="C28" s="24" t="s">
        <v>141</v>
      </c>
      <c r="D28" s="25"/>
      <c r="E28" s="45"/>
      <c r="F28" s="47"/>
      <c r="G28" s="48" t="s">
        <v>29</v>
      </c>
    </row>
    <row r="29" spans="2:7" ht="39.950000000000003" customHeight="1" x14ac:dyDescent="0.2">
      <c r="B29" s="19" t="s">
        <v>19</v>
      </c>
      <c r="C29" s="28" t="s">
        <v>146</v>
      </c>
      <c r="D29" s="27" t="s">
        <v>51</v>
      </c>
      <c r="E29" s="42">
        <v>1</v>
      </c>
      <c r="F29" s="46"/>
      <c r="G29" s="48">
        <v>0</v>
      </c>
    </row>
    <row r="30" spans="2:7" ht="39.950000000000003" customHeight="1" x14ac:dyDescent="0.2">
      <c r="B30" s="20"/>
      <c r="C30" s="21" t="s">
        <v>145</v>
      </c>
      <c r="D30" s="22"/>
      <c r="E30" s="44"/>
      <c r="F30" s="47"/>
      <c r="G30" s="32">
        <f>SUBTOTAL(109,G29)</f>
        <v>0</v>
      </c>
    </row>
    <row r="31" spans="2:7" ht="39.950000000000003" customHeight="1" x14ac:dyDescent="0.25">
      <c r="B31" s="23" t="s">
        <v>14</v>
      </c>
      <c r="C31" s="24" t="s">
        <v>63</v>
      </c>
      <c r="D31" s="25"/>
      <c r="E31" s="45"/>
      <c r="F31" s="47"/>
      <c r="G31" s="48" t="s">
        <v>29</v>
      </c>
    </row>
    <row r="32" spans="2:7" ht="39.950000000000003" customHeight="1" x14ac:dyDescent="0.2">
      <c r="B32" s="18" t="s">
        <v>22</v>
      </c>
      <c r="C32" s="28" t="s">
        <v>125</v>
      </c>
      <c r="D32" s="27" t="s">
        <v>8</v>
      </c>
      <c r="E32" s="42">
        <v>227</v>
      </c>
      <c r="F32" s="46"/>
      <c r="G32" s="48">
        <f t="shared" ref="G32:G39" si="5">ROUND(E32*F32,2)</f>
        <v>0</v>
      </c>
    </row>
    <row r="33" spans="2:7" ht="39.950000000000003" customHeight="1" x14ac:dyDescent="0.2">
      <c r="B33" s="18" t="s">
        <v>23</v>
      </c>
      <c r="C33" s="28" t="s">
        <v>126</v>
      </c>
      <c r="D33" s="27" t="s">
        <v>8</v>
      </c>
      <c r="E33" s="42">
        <v>63.5</v>
      </c>
      <c r="F33" s="46"/>
      <c r="G33" s="48">
        <f t="shared" si="5"/>
        <v>0</v>
      </c>
    </row>
    <row r="34" spans="2:7" ht="39.950000000000003" customHeight="1" x14ac:dyDescent="0.2">
      <c r="B34" s="18" t="s">
        <v>24</v>
      </c>
      <c r="C34" s="28" t="s">
        <v>127</v>
      </c>
      <c r="D34" s="27" t="s">
        <v>51</v>
      </c>
      <c r="E34" s="42">
        <v>7</v>
      </c>
      <c r="F34" s="46"/>
      <c r="G34" s="48">
        <f t="shared" si="5"/>
        <v>0</v>
      </c>
    </row>
    <row r="35" spans="2:7" ht="39.950000000000003" customHeight="1" x14ac:dyDescent="0.2">
      <c r="B35" s="18" t="s">
        <v>53</v>
      </c>
      <c r="C35" s="28" t="s">
        <v>128</v>
      </c>
      <c r="D35" s="27" t="s">
        <v>51</v>
      </c>
      <c r="E35" s="42">
        <v>2</v>
      </c>
      <c r="F35" s="46"/>
      <c r="G35" s="48">
        <f t="shared" si="5"/>
        <v>0</v>
      </c>
    </row>
    <row r="36" spans="2:7" ht="39.950000000000003" customHeight="1" x14ac:dyDescent="0.2">
      <c r="B36" s="18" t="s">
        <v>54</v>
      </c>
      <c r="C36" s="28" t="s">
        <v>129</v>
      </c>
      <c r="D36" s="27" t="s">
        <v>51</v>
      </c>
      <c r="E36" s="42">
        <v>3</v>
      </c>
      <c r="F36" s="46"/>
      <c r="G36" s="48">
        <f t="shared" si="5"/>
        <v>0</v>
      </c>
    </row>
    <row r="37" spans="2:7" ht="39.950000000000003" customHeight="1" x14ac:dyDescent="0.2">
      <c r="B37" s="18" t="s">
        <v>76</v>
      </c>
      <c r="C37" s="28" t="s">
        <v>130</v>
      </c>
      <c r="D37" s="27" t="s">
        <v>51</v>
      </c>
      <c r="E37" s="42">
        <v>2</v>
      </c>
      <c r="F37" s="46"/>
      <c r="G37" s="48">
        <f t="shared" si="5"/>
        <v>0</v>
      </c>
    </row>
    <row r="38" spans="2:7" ht="57" customHeight="1" x14ac:dyDescent="0.2">
      <c r="B38" s="18" t="s">
        <v>77</v>
      </c>
      <c r="C38" s="28" t="s">
        <v>104</v>
      </c>
      <c r="D38" s="27" t="s">
        <v>7</v>
      </c>
      <c r="E38" s="42">
        <v>6.75</v>
      </c>
      <c r="F38" s="46"/>
      <c r="G38" s="48">
        <f t="shared" si="5"/>
        <v>0</v>
      </c>
    </row>
    <row r="39" spans="2:7" ht="54.75" customHeight="1" x14ac:dyDescent="0.2">
      <c r="B39" s="18" t="s">
        <v>78</v>
      </c>
      <c r="C39" s="28" t="s">
        <v>105</v>
      </c>
      <c r="D39" s="27" t="s">
        <v>51</v>
      </c>
      <c r="E39" s="42">
        <v>2</v>
      </c>
      <c r="F39" s="46"/>
      <c r="G39" s="48">
        <f t="shared" si="5"/>
        <v>0</v>
      </c>
    </row>
    <row r="40" spans="2:7" ht="39.950000000000003" customHeight="1" x14ac:dyDescent="0.2">
      <c r="B40" s="20"/>
      <c r="C40" s="21" t="s">
        <v>114</v>
      </c>
      <c r="D40" s="22"/>
      <c r="E40" s="44"/>
      <c r="F40" s="47"/>
      <c r="G40" s="32">
        <f>SUBTOTAL(109,G32:G39)</f>
        <v>0</v>
      </c>
    </row>
    <row r="41" spans="2:7" ht="39.950000000000003" customHeight="1" x14ac:dyDescent="0.25">
      <c r="B41" s="23" t="s">
        <v>15</v>
      </c>
      <c r="C41" s="24" t="s">
        <v>86</v>
      </c>
      <c r="D41" s="25"/>
      <c r="E41" s="45"/>
      <c r="F41" s="47"/>
      <c r="G41" s="48" t="s">
        <v>29</v>
      </c>
    </row>
    <row r="42" spans="2:7" ht="39.950000000000003" customHeight="1" x14ac:dyDescent="0.2">
      <c r="B42" s="19" t="s">
        <v>25</v>
      </c>
      <c r="C42" s="26" t="s">
        <v>131</v>
      </c>
      <c r="D42" s="27" t="s">
        <v>9</v>
      </c>
      <c r="E42" s="43">
        <v>49</v>
      </c>
      <c r="F42" s="46"/>
      <c r="G42" s="48">
        <f t="shared" ref="G42:G51" si="6">ROUND(E42*F42,2)</f>
        <v>0</v>
      </c>
    </row>
    <row r="43" spans="2:7" ht="39.950000000000003" customHeight="1" x14ac:dyDescent="0.2">
      <c r="B43" s="19" t="s">
        <v>26</v>
      </c>
      <c r="C43" s="26" t="s">
        <v>116</v>
      </c>
      <c r="D43" s="27" t="s">
        <v>64</v>
      </c>
      <c r="E43" s="43">
        <v>18569.29</v>
      </c>
      <c r="F43" s="46"/>
      <c r="G43" s="48">
        <f t="shared" si="6"/>
        <v>0</v>
      </c>
    </row>
    <row r="44" spans="2:7" ht="39.950000000000003" customHeight="1" x14ac:dyDescent="0.2">
      <c r="B44" s="19" t="s">
        <v>40</v>
      </c>
      <c r="C44" s="26" t="s">
        <v>117</v>
      </c>
      <c r="D44" s="27" t="s">
        <v>64</v>
      </c>
      <c r="E44" s="43">
        <v>1802</v>
      </c>
      <c r="F44" s="46"/>
      <c r="G44" s="48">
        <f t="shared" si="6"/>
        <v>0</v>
      </c>
    </row>
    <row r="45" spans="2:7" ht="39.950000000000003" customHeight="1" x14ac:dyDescent="0.2">
      <c r="B45" s="19" t="s">
        <v>41</v>
      </c>
      <c r="C45" s="26" t="s">
        <v>65</v>
      </c>
      <c r="D45" s="27" t="s">
        <v>62</v>
      </c>
      <c r="E45" s="43">
        <v>37</v>
      </c>
      <c r="F45" s="46"/>
      <c r="G45" s="48">
        <f t="shared" si="6"/>
        <v>0</v>
      </c>
    </row>
    <row r="46" spans="2:7" ht="39.950000000000003" customHeight="1" x14ac:dyDescent="0.2">
      <c r="B46" s="19" t="s">
        <v>55</v>
      </c>
      <c r="C46" s="26" t="s">
        <v>66</v>
      </c>
      <c r="D46" s="27" t="s">
        <v>62</v>
      </c>
      <c r="E46" s="43">
        <v>21</v>
      </c>
      <c r="F46" s="46"/>
      <c r="G46" s="48">
        <f t="shared" si="6"/>
        <v>0</v>
      </c>
    </row>
    <row r="47" spans="2:7" ht="39.950000000000003" customHeight="1" x14ac:dyDescent="0.2">
      <c r="B47" s="19" t="s">
        <v>56</v>
      </c>
      <c r="C47" s="26" t="s">
        <v>67</v>
      </c>
      <c r="D47" s="27" t="s">
        <v>68</v>
      </c>
      <c r="E47" s="43">
        <v>28</v>
      </c>
      <c r="F47" s="46"/>
      <c r="G47" s="48">
        <f t="shared" si="6"/>
        <v>0</v>
      </c>
    </row>
    <row r="48" spans="2:7" ht="39.950000000000003" customHeight="1" x14ac:dyDescent="0.2">
      <c r="B48" s="19" t="s">
        <v>57</v>
      </c>
      <c r="C48" s="26" t="s">
        <v>69</v>
      </c>
      <c r="D48" s="27" t="s">
        <v>9</v>
      </c>
      <c r="E48" s="43">
        <v>41.5</v>
      </c>
      <c r="F48" s="46"/>
      <c r="G48" s="48">
        <f t="shared" si="6"/>
        <v>0</v>
      </c>
    </row>
    <row r="49" spans="2:7" ht="39.950000000000003" customHeight="1" x14ac:dyDescent="0.2">
      <c r="B49" s="19" t="s">
        <v>58</v>
      </c>
      <c r="C49" s="26" t="s">
        <v>106</v>
      </c>
      <c r="D49" s="27" t="s">
        <v>9</v>
      </c>
      <c r="E49" s="43">
        <v>364.92</v>
      </c>
      <c r="F49" s="46"/>
      <c r="G49" s="48">
        <f t="shared" si="6"/>
        <v>0</v>
      </c>
    </row>
    <row r="50" spans="2:7" ht="61.5" customHeight="1" x14ac:dyDescent="0.2">
      <c r="B50" s="19" t="s">
        <v>147</v>
      </c>
      <c r="C50" s="26" t="s">
        <v>70</v>
      </c>
      <c r="D50" s="27" t="s">
        <v>7</v>
      </c>
      <c r="E50" s="43">
        <v>1.3</v>
      </c>
      <c r="F50" s="46"/>
      <c r="G50" s="48">
        <f t="shared" si="6"/>
        <v>0</v>
      </c>
    </row>
    <row r="51" spans="2:7" ht="39.950000000000003" customHeight="1" x14ac:dyDescent="0.2">
      <c r="B51" s="19" t="s">
        <v>148</v>
      </c>
      <c r="C51" s="26" t="s">
        <v>71</v>
      </c>
      <c r="D51" s="27" t="s">
        <v>8</v>
      </c>
      <c r="E51" s="43">
        <v>32</v>
      </c>
      <c r="F51" s="46"/>
      <c r="G51" s="48">
        <f t="shared" si="6"/>
        <v>0</v>
      </c>
    </row>
    <row r="52" spans="2:7" ht="39.950000000000003" customHeight="1" x14ac:dyDescent="0.2">
      <c r="B52" s="20"/>
      <c r="C52" s="21" t="s">
        <v>120</v>
      </c>
      <c r="D52" s="22"/>
      <c r="E52" s="44"/>
      <c r="F52" s="47"/>
      <c r="G52" s="32">
        <f>SUBTOTAL(109,G42:G51)</f>
        <v>0</v>
      </c>
    </row>
    <row r="53" spans="2:7" ht="39.950000000000003" customHeight="1" x14ac:dyDescent="0.25">
      <c r="B53" s="23" t="s">
        <v>16</v>
      </c>
      <c r="C53" s="24" t="s">
        <v>74</v>
      </c>
      <c r="D53" s="25"/>
      <c r="E53" s="45"/>
      <c r="F53" s="47"/>
      <c r="G53" s="48" t="s">
        <v>29</v>
      </c>
    </row>
    <row r="54" spans="2:7" ht="39.950000000000003" customHeight="1" x14ac:dyDescent="0.2">
      <c r="B54" s="19" t="s">
        <v>27</v>
      </c>
      <c r="C54" s="28" t="s">
        <v>118</v>
      </c>
      <c r="D54" s="27" t="s">
        <v>9</v>
      </c>
      <c r="E54" s="42">
        <v>541</v>
      </c>
      <c r="F54" s="46"/>
      <c r="G54" s="48">
        <f t="shared" ref="G54:G60" si="7">ROUND(E54*F54,2)</f>
        <v>0</v>
      </c>
    </row>
    <row r="55" spans="2:7" ht="39.950000000000003" customHeight="1" x14ac:dyDescent="0.2">
      <c r="B55" s="19" t="s">
        <v>28</v>
      </c>
      <c r="C55" s="28" t="s">
        <v>119</v>
      </c>
      <c r="D55" s="27" t="s">
        <v>7</v>
      </c>
      <c r="E55" s="42">
        <v>300</v>
      </c>
      <c r="F55" s="46"/>
      <c r="G55" s="48">
        <f t="shared" si="7"/>
        <v>0</v>
      </c>
    </row>
    <row r="56" spans="2:7" ht="39.950000000000003" customHeight="1" x14ac:dyDescent="0.2">
      <c r="B56" s="19" t="s">
        <v>59</v>
      </c>
      <c r="C56" s="28" t="s">
        <v>72</v>
      </c>
      <c r="D56" s="27" t="s">
        <v>62</v>
      </c>
      <c r="E56" s="42">
        <v>91</v>
      </c>
      <c r="F56" s="46"/>
      <c r="G56" s="48">
        <f t="shared" si="7"/>
        <v>0</v>
      </c>
    </row>
    <row r="57" spans="2:7" ht="39.950000000000003" customHeight="1" x14ac:dyDescent="0.2">
      <c r="B57" s="19" t="s">
        <v>149</v>
      </c>
      <c r="C57" s="28" t="s">
        <v>153</v>
      </c>
      <c r="D57" s="27" t="s">
        <v>7</v>
      </c>
      <c r="E57" s="42">
        <v>2000</v>
      </c>
      <c r="F57" s="46"/>
      <c r="G57" s="48">
        <f t="shared" si="7"/>
        <v>0</v>
      </c>
    </row>
    <row r="58" spans="2:7" ht="39.950000000000003" customHeight="1" x14ac:dyDescent="0.2">
      <c r="B58" s="19" t="s">
        <v>150</v>
      </c>
      <c r="C58" s="28" t="s">
        <v>73</v>
      </c>
      <c r="D58" s="27" t="s">
        <v>43</v>
      </c>
      <c r="E58" s="42">
        <v>91</v>
      </c>
      <c r="F58" s="46"/>
      <c r="G58" s="48">
        <f t="shared" si="7"/>
        <v>0</v>
      </c>
    </row>
    <row r="59" spans="2:7" ht="39.950000000000003" customHeight="1" x14ac:dyDescent="0.2">
      <c r="B59" s="19" t="s">
        <v>151</v>
      </c>
      <c r="C59" s="28" t="s">
        <v>154</v>
      </c>
      <c r="D59" s="27" t="s">
        <v>7</v>
      </c>
      <c r="E59" s="42">
        <v>2000</v>
      </c>
      <c r="F59" s="46"/>
      <c r="G59" s="48">
        <f t="shared" si="7"/>
        <v>0</v>
      </c>
    </row>
    <row r="60" spans="2:7" ht="39.950000000000003" customHeight="1" x14ac:dyDescent="0.2">
      <c r="B60" s="19" t="s">
        <v>152</v>
      </c>
      <c r="C60" s="28" t="s">
        <v>155</v>
      </c>
      <c r="D60" s="27" t="s">
        <v>7</v>
      </c>
      <c r="E60" s="42">
        <v>2000</v>
      </c>
      <c r="F60" s="46"/>
      <c r="G60" s="48">
        <f t="shared" si="7"/>
        <v>0</v>
      </c>
    </row>
    <row r="61" spans="2:7" ht="39.950000000000003" customHeight="1" x14ac:dyDescent="0.2">
      <c r="B61" s="20"/>
      <c r="C61" s="21" t="s">
        <v>121</v>
      </c>
      <c r="D61" s="22"/>
      <c r="E61" s="31"/>
      <c r="F61" s="31"/>
      <c r="G61" s="32">
        <f>SUBTOTAL(109,G54:G60)</f>
        <v>0</v>
      </c>
    </row>
    <row r="62" spans="2:7" ht="39.950000000000003" customHeight="1" x14ac:dyDescent="0.25">
      <c r="B62" s="23" t="s">
        <v>17</v>
      </c>
      <c r="C62" s="24" t="s">
        <v>122</v>
      </c>
      <c r="D62" s="25"/>
      <c r="E62" s="45"/>
      <c r="F62" s="47"/>
      <c r="G62" s="48" t="s">
        <v>29</v>
      </c>
    </row>
    <row r="63" spans="2:7" ht="39.950000000000003" customHeight="1" x14ac:dyDescent="0.2">
      <c r="B63" s="19" t="s">
        <v>42</v>
      </c>
      <c r="C63" s="28" t="s">
        <v>122</v>
      </c>
      <c r="D63" s="27" t="s">
        <v>51</v>
      </c>
      <c r="E63" s="42">
        <v>1</v>
      </c>
      <c r="F63" s="46"/>
      <c r="G63" s="48">
        <f t="shared" ref="G63" si="8">ROUND(E63*F63,2)</f>
        <v>0</v>
      </c>
    </row>
    <row r="64" spans="2:7" ht="39.950000000000003" customHeight="1" thickBot="1" x14ac:dyDescent="0.25">
      <c r="B64" s="20"/>
      <c r="C64" s="21" t="s">
        <v>123</v>
      </c>
      <c r="D64" s="22"/>
      <c r="E64" s="44"/>
      <c r="F64" s="47"/>
      <c r="G64" s="32">
        <f>SUBTOTAL(109,G63)</f>
        <v>0</v>
      </c>
    </row>
    <row r="65" spans="2:7" ht="39.950000000000003" customHeight="1" thickBot="1" x14ac:dyDescent="0.25">
      <c r="B65" s="58" t="s">
        <v>18</v>
      </c>
      <c r="C65" s="59"/>
      <c r="D65" s="59"/>
      <c r="E65" s="59"/>
      <c r="F65" s="60"/>
      <c r="G65" s="33">
        <f>SUBTOTAL(109,G7:G64)</f>
        <v>0</v>
      </c>
    </row>
    <row r="67" spans="2:7" x14ac:dyDescent="0.2">
      <c r="F67" s="35"/>
      <c r="G67" s="4"/>
    </row>
  </sheetData>
  <sheetProtection algorithmName="SHA-512" hashValue="6Fjzmc4Ax7kTrDLlm7wNducW7MV38ZSVrcxxyFW55Hcj6Y5RUmFjLjwTP0T2Sb1ts0Eo7/Pth4UPOMOCsIeWog==" saltValue="g0UWM7Ra2GOfgSJnU0fhnw==" spinCount="100000" sheet="1" objects="1" scenarios="1" selectLockedCells="1"/>
  <mergeCells count="3">
    <mergeCell ref="B1:G1"/>
    <mergeCell ref="B2:G2"/>
    <mergeCell ref="B65:F65"/>
  </mergeCells>
  <pageMargins left="0.7" right="0.7" top="0.75" bottom="0.75" header="0.3" footer="0.3"/>
  <pageSetup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ZESTAWIENIE ZBIORCZE</vt:lpstr>
      <vt:lpstr>ETAP 1</vt:lpstr>
      <vt:lpstr>ETAP 2</vt:lpstr>
      <vt:lpstr>'ETAP 1'!Obszar_wydruku</vt:lpstr>
      <vt:lpstr>'ETAP 2'!Obszar_wydruku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2019-03-18T12:35:35Z</dcterms:modified>
</cp:coreProperties>
</file>