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19\20-19 Porębskiego - Rafał Wiśniewski\"/>
    </mc:Choice>
  </mc:AlternateContent>
  <xr:revisionPtr revIDLastSave="0" documentId="13_ncr:1_{0F2C675C-DB9D-49B6-AFB6-4947EE4B3205}" xr6:coauthVersionLast="41" xr6:coauthVersionMax="41" xr10:uidLastSave="{00000000-0000-0000-0000-000000000000}"/>
  <bookViews>
    <workbookView xWindow="-120" yWindow="-120" windowWidth="29040" windowHeight="15840" tabRatio="757" xr2:uid="{00000000-000D-0000-FFFF-FFFF00000000}"/>
  </bookViews>
  <sheets>
    <sheet name="Porębskiego" sheetId="24" r:id="rId1"/>
  </sheets>
  <definedNames>
    <definedName name="_xlnm.Print_Area" localSheetId="0">Porębskiego!$B$1:$G$63</definedName>
    <definedName name="_xlnm.Print_Titles" localSheetId="0">Porębskiego!$2:$6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24" l="1"/>
  <c r="G42" i="24"/>
  <c r="G49" i="24"/>
  <c r="G43" i="24" l="1"/>
  <c r="G46" i="24"/>
  <c r="G45" i="24"/>
  <c r="G47" i="24" l="1"/>
  <c r="G50" i="24"/>
  <c r="G51" i="24"/>
  <c r="G52" i="24"/>
  <c r="E17" i="24"/>
  <c r="G53" i="24" l="1"/>
  <c r="G36" i="24"/>
  <c r="G22" i="24"/>
  <c r="E21" i="24"/>
  <c r="G16" i="24"/>
  <c r="G55" i="24" l="1"/>
  <c r="G56" i="24" s="1"/>
  <c r="G20" i="24"/>
  <c r="G15" i="24"/>
  <c r="G11" i="24"/>
  <c r="G31" i="24" l="1"/>
  <c r="G38" i="24" l="1"/>
  <c r="G10" i="24" l="1"/>
  <c r="G32" i="24" l="1"/>
  <c r="G30" i="24"/>
  <c r="G21" i="24"/>
  <c r="G23" i="24" s="1"/>
  <c r="G17" i="24"/>
  <c r="G18" i="24" s="1"/>
  <c r="G33" i="24" l="1"/>
  <c r="G37" i="24"/>
  <c r="G25" i="24" l="1"/>
  <c r="G35" i="24" l="1"/>
  <c r="G39" i="24" s="1"/>
  <c r="G27" i="24"/>
  <c r="G26" i="24"/>
  <c r="G9" i="24"/>
  <c r="G8" i="24"/>
  <c r="G12" i="24"/>
  <c r="G28" i="24" l="1"/>
  <c r="G13" i="24"/>
  <c r="G57" i="24" s="1"/>
  <c r="G58" i="24" l="1"/>
  <c r="G59" i="24" s="1"/>
</calcChain>
</file>

<file path=xl/sharedStrings.xml><?xml version="1.0" encoding="utf-8"?>
<sst xmlns="http://schemas.openxmlformats.org/spreadsheetml/2006/main" count="101" uniqueCount="77">
  <si>
    <t>Lp.</t>
  </si>
  <si>
    <t>Opis</t>
  </si>
  <si>
    <t>km</t>
  </si>
  <si>
    <t>Ilość</t>
  </si>
  <si>
    <t>Jedn. miary</t>
  </si>
  <si>
    <t>Cena jedn.
netto
zł</t>
  </si>
  <si>
    <t>Wartość
netto
zł</t>
  </si>
  <si>
    <t>m2</t>
  </si>
  <si>
    <t>I</t>
  </si>
  <si>
    <t>II</t>
  </si>
  <si>
    <t>V</t>
  </si>
  <si>
    <t>VI</t>
  </si>
  <si>
    <t>VII</t>
  </si>
  <si>
    <t>m3</t>
  </si>
  <si>
    <t>III</t>
  </si>
  <si>
    <t>ROBOTY ZIEMNE</t>
  </si>
  <si>
    <t>kpl.</t>
  </si>
  <si>
    <t>Razem dział: ROBOTY ZIEMNE</t>
  </si>
  <si>
    <t>IV</t>
  </si>
  <si>
    <t>ROBOTY PRZYGOTOWAWCZE I ROZBIÓRKOWE</t>
  </si>
  <si>
    <t>Razem dział: PRZYGOTOWAWCZE I ROZBIÓRKOWE</t>
  </si>
  <si>
    <t>KOSZTORYS OFERTOWY</t>
  </si>
  <si>
    <t>mb</t>
  </si>
  <si>
    <t>PODBUDOWY</t>
  </si>
  <si>
    <t>Razem dział: PODBUDOWY</t>
  </si>
  <si>
    <t>NAWIERZCHNIE</t>
  </si>
  <si>
    <t>Profilowanie i zagęszczanie podłoża gruntowego</t>
  </si>
  <si>
    <t>Razem dział: NAWIERZCHNIE</t>
  </si>
  <si>
    <t>VAT 23%</t>
  </si>
  <si>
    <t>RAZEM NETTO</t>
  </si>
  <si>
    <t>WARTOŚĆ BRUTTO</t>
  </si>
  <si>
    <t>VIII</t>
  </si>
  <si>
    <t>szt.</t>
  </si>
  <si>
    <t>Odtworzenie trasy i punktów wysokościowych</t>
  </si>
  <si>
    <t>Podbudowa  z kruszywa łamanego stabilizowanego mechanicznie 0/31,5 o gr. 15 cm</t>
  </si>
  <si>
    <t>URZĄDZENIA BEZPIECZEŃSTWA RUCHU</t>
  </si>
  <si>
    <t>Razem dział: URZĄDZENIA BEZPIECZEŃSTWA RUCHU</t>
  </si>
  <si>
    <t>ZIELEŃ DROGOWA</t>
  </si>
  <si>
    <t>Razem dział: ZIELEŃ DROGOWA</t>
  </si>
  <si>
    <t>Regulacja pionowa studzienek dla włazów kanałowych - KANALIZACJA SANITARNA</t>
  </si>
  <si>
    <t>TABLICA WG SIWZ</t>
  </si>
  <si>
    <t>Tablica informacyjna</t>
  </si>
  <si>
    <t>Razem dział: TABLICA WG SIWZ</t>
  </si>
  <si>
    <t>REGULACJA WYSOKOŚCIOWA ELEMENTÓW ISTNIEJĄCEJ INFRASTRUKTURY</t>
  </si>
  <si>
    <t>Razem dział:REGULACJA WYSOKOŚCIOWA ELEMENTÓW ISTNIEJĄCEJ INFRASTRUKTURY</t>
  </si>
  <si>
    <t>Rozbiórka krawężników betonowych wraz z ławą betonową - 300 mb krawężnika do ponownego ułożenia</t>
  </si>
  <si>
    <t>Rozbiórka nawierzchni z kostki betonowej - do regulacji wysokościowej</t>
  </si>
  <si>
    <t>Korytowanie o średniej gr. 50 cm wraz z załadunkiem i wywozem mas ziemnych  oraz z kosztami składowania lub utylizacji</t>
  </si>
  <si>
    <t>Korytowanie o średniej gr. 34 cm wraz z załadunkiem i wywozem mas ziemnych  oraz z kosztami składowania lub utylizacji</t>
  </si>
  <si>
    <t>Podbudowa z mieszanki związanej cementem C3/4 - grub.warstwy po zagęszczeniu 15 cm</t>
  </si>
  <si>
    <t xml:space="preserve">Nawierzchnia z kostki betonowej o gr. 8 cm na podsypce cementowo - piaskowej 1:4 </t>
  </si>
  <si>
    <t>Nawierzchnia z kostki betonowej o gr. 6 cm na podsypce cementowo - piaskowej 1:4</t>
  </si>
  <si>
    <t>Nawierzchnia z kostki betonowej o gr. 6 cm na podsypce cementowo - piaskowej 1:4 - kostka z odzysku</t>
  </si>
  <si>
    <t>Podbudowa  z kruszywa łamanego stabilizowanego mechanicznie 0/31,5 o gr. 10 cm</t>
  </si>
  <si>
    <t>ELEMENTY ULIC</t>
  </si>
  <si>
    <t>Krawężnik betonowy 15x30 na ławie betonowej z betonu klasy C12/15 - krawężnik nowy</t>
  </si>
  <si>
    <t>Krawężnik betonowy 15x30 na ławie betonowej z betonu klasy C12/15 - krawężnik z odzysku</t>
  </si>
  <si>
    <t>Krawężnik betonowy wtopiony 12x25 ławie betonowej z betonu klasy C12/15 - opornik betonowy nowy</t>
  </si>
  <si>
    <t xml:space="preserve">Obrzeża betonowe 8x25x100 cm na podsypce cementowo piaskowej </t>
  </si>
  <si>
    <t>Zdjęcie warstwy humusu o grubości 15 cm wraz z wywozem na składowisko wraz z kosztami składowania - humus do ponownego wykorzystania</t>
  </si>
  <si>
    <t>Humusowanie z obsianiem trawą o gr. 15 cm wraz z pielęgnacją</t>
  </si>
  <si>
    <t>Oznakowanie poziome miejsc postojowych dla osób niepełnosprawnych</t>
  </si>
  <si>
    <t>Demontaż znaków pionowych</t>
  </si>
  <si>
    <t>Montaż znaków pionowych (3 komplety znaków dla miejsc postojowych dla osób niepełnosprawnych)</t>
  </si>
  <si>
    <t>Razem dział: ELEMENTY ULIC</t>
  </si>
  <si>
    <t>Wywóz materiałów z rozbiórki  na legalne składowisko  wraz z kosztami składowania lub utylizacji</t>
  </si>
  <si>
    <t>INNE</t>
  </si>
  <si>
    <t>Zabezpieczenie kabli telekomunikacyjnych</t>
  </si>
  <si>
    <t>Zabezpieczenie sieci oświetleniowych GZDiZ</t>
  </si>
  <si>
    <t xml:space="preserve">kpl. </t>
  </si>
  <si>
    <t>Zabezpieczenie sieci sN i nN ENERGA OPERATOR</t>
  </si>
  <si>
    <t>„Budowa miejsc postojowych równoległych wzdłuż krawędzi ul. Porębskiego ”</t>
  </si>
  <si>
    <t>Regulacja pionowa studzienek dla zaworów wodociągowych</t>
  </si>
  <si>
    <t>IX</t>
  </si>
  <si>
    <t>X</t>
  </si>
  <si>
    <t>Przestawienie istniejącego hydrantu  wg. schematu węzła nr 1.</t>
  </si>
  <si>
    <t xml:space="preserve">Przesadzenie krzewów z 36 mies. pielęgnacją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</si>
</sst>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color indexed="64"/>
      <name val="Arial"/>
      <family val="2"/>
      <charset val="238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4" fillId="0" borderId="0"/>
    <xf numFmtId="0" fontId="15" fillId="0" borderId="0"/>
  </cellStyleXfs>
  <cellXfs count="89">
    <xf numFmtId="0" fontId="0" fillId="0" borderId="0" xfId="0" applyNumberFormat="1" applyFont="1" applyFill="1" applyBorder="1" applyAlignment="1" applyProtection="1">
      <alignment vertical="top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top"/>
    </xf>
    <xf numFmtId="49" fontId="10" fillId="0" borderId="2" xfId="2" applyNumberFormat="1" applyFont="1" applyBorder="1" applyAlignment="1" applyProtection="1">
      <alignment horizontal="center" vertical="center" wrapText="1"/>
    </xf>
    <xf numFmtId="0" fontId="10" fillId="0" borderId="3" xfId="2" applyFont="1" applyBorder="1" applyAlignment="1" applyProtection="1">
      <alignment horizontal="center" vertical="center" wrapText="1"/>
    </xf>
    <xf numFmtId="43" fontId="10" fillId="0" borderId="3" xfId="1" applyFont="1" applyBorder="1" applyAlignment="1" applyProtection="1">
      <alignment horizontal="center" vertical="center" wrapText="1"/>
    </xf>
    <xf numFmtId="4" fontId="10" fillId="0" borderId="4" xfId="1" applyNumberFormat="1" applyFont="1" applyBorder="1" applyAlignment="1" applyProtection="1">
      <alignment horizontal="center" vertical="center" wrapText="1"/>
    </xf>
    <xf numFmtId="49" fontId="9" fillId="0" borderId="10" xfId="2" applyNumberFormat="1" applyFont="1" applyBorder="1" applyAlignment="1" applyProtection="1">
      <alignment horizontal="center" vertical="center" wrapText="1"/>
    </xf>
    <xf numFmtId="0" fontId="9" fillId="0" borderId="11" xfId="2" applyFont="1" applyBorder="1" applyAlignment="1" applyProtection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</xf>
    <xf numFmtId="0" fontId="9" fillId="0" borderId="12" xfId="2" applyFont="1" applyBorder="1" applyAlignment="1" applyProtection="1">
      <alignment horizontal="center" vertical="center"/>
    </xf>
    <xf numFmtId="1" fontId="11" fillId="0" borderId="7" xfId="2" applyNumberFormat="1" applyFont="1" applyFill="1" applyBorder="1" applyAlignment="1" applyProtection="1">
      <alignment horizontal="center" vertical="center"/>
    </xf>
    <xf numFmtId="43" fontId="11" fillId="0" borderId="8" xfId="1" applyFont="1" applyFill="1" applyBorder="1" applyAlignment="1" applyProtection="1">
      <alignment horizontal="center" vertical="center"/>
    </xf>
    <xf numFmtId="4" fontId="11" fillId="0" borderId="9" xfId="1" applyNumberFormat="1" applyFont="1" applyFill="1" applyBorder="1" applyAlignment="1" applyProtection="1">
      <alignment horizontal="center" vertical="center"/>
    </xf>
    <xf numFmtId="0" fontId="8" fillId="0" borderId="5" xfId="2" applyNumberFormat="1" applyFont="1" applyFill="1" applyBorder="1" applyAlignment="1" applyProtection="1">
      <alignment horizontal="center" vertical="center" wrapText="1"/>
    </xf>
    <xf numFmtId="43" fontId="8" fillId="0" borderId="1" xfId="1" applyFont="1" applyFill="1" applyBorder="1" applyAlignment="1" applyProtection="1">
      <alignment horizontal="center" vertical="center"/>
    </xf>
    <xf numFmtId="43" fontId="8" fillId="2" borderId="1" xfId="1" applyFont="1" applyFill="1" applyBorder="1" applyAlignment="1" applyProtection="1">
      <alignment horizontal="center" vertical="center"/>
      <protection locked="0"/>
    </xf>
    <xf numFmtId="4" fontId="8" fillId="0" borderId="6" xfId="1" applyNumberFormat="1" applyFont="1" applyFill="1" applyBorder="1" applyAlignment="1" applyProtection="1">
      <alignment horizontal="center" vertical="center"/>
    </xf>
    <xf numFmtId="0" fontId="8" fillId="0" borderId="5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vertical="center" wrapText="1"/>
    </xf>
    <xf numFmtId="43" fontId="11" fillId="0" borderId="1" xfId="1" applyFont="1" applyFill="1" applyBorder="1" applyAlignment="1" applyProtection="1">
      <alignment horizontal="center" vertical="center"/>
    </xf>
    <xf numFmtId="4" fontId="11" fillId="0" borderId="6" xfId="1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center" wrapText="1"/>
    </xf>
    <xf numFmtId="43" fontId="8" fillId="0" borderId="0" xfId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vertical="center" wrapText="1"/>
    </xf>
    <xf numFmtId="0" fontId="4" fillId="0" borderId="8" xfId="2" applyNumberFormat="1" applyFont="1" applyFill="1" applyBorder="1" applyAlignment="1" applyProtection="1">
      <alignment vertical="center" wrapText="1"/>
    </xf>
    <xf numFmtId="1" fontId="4" fillId="0" borderId="5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vertical="center" wrapText="1"/>
    </xf>
    <xf numFmtId="43" fontId="3" fillId="0" borderId="0" xfId="1" applyFont="1" applyFill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horizontal="center" vertical="center"/>
    </xf>
    <xf numFmtId="0" fontId="13" fillId="0" borderId="0" xfId="2" applyNumberFormat="1" applyFont="1" applyFill="1" applyBorder="1" applyAlignment="1" applyProtection="1"/>
    <xf numFmtId="43" fontId="4" fillId="0" borderId="8" xfId="1" applyFont="1" applyFill="1" applyBorder="1" applyAlignment="1" applyProtection="1">
      <alignment horizontal="center" vertical="center"/>
    </xf>
    <xf numFmtId="0" fontId="3" fillId="0" borderId="5" xfId="2" applyNumberFormat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/>
      <protection locked="0"/>
    </xf>
    <xf numFmtId="49" fontId="4" fillId="0" borderId="5" xfId="2" applyNumberFormat="1" applyFont="1" applyFill="1" applyBorder="1" applyAlignment="1" applyProtection="1">
      <alignment horizontal="center" vertical="center"/>
    </xf>
    <xf numFmtId="0" fontId="4" fillId="0" borderId="5" xfId="2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2" fontId="11" fillId="0" borderId="8" xfId="1" applyNumberFormat="1" applyFont="1" applyFill="1" applyBorder="1" applyAlignment="1" applyProtection="1">
      <alignment horizontal="right" vertical="center"/>
    </xf>
    <xf numFmtId="2" fontId="3" fillId="0" borderId="0" xfId="1" applyNumberFormat="1" applyFont="1" applyFill="1" applyBorder="1" applyAlignment="1" applyProtection="1">
      <alignment horizontal="right" vertical="center"/>
    </xf>
    <xf numFmtId="2" fontId="8" fillId="0" borderId="0" xfId="1" applyNumberFormat="1" applyFont="1" applyFill="1" applyBorder="1" applyAlignment="1" applyProtection="1">
      <alignment horizontal="right" vertical="center"/>
    </xf>
    <xf numFmtId="0" fontId="11" fillId="0" borderId="1" xfId="2" applyNumberFormat="1" applyFont="1" applyFill="1" applyBorder="1" applyAlignment="1" applyProtection="1">
      <alignment horizontal="right" vertical="center" wrapText="1"/>
    </xf>
    <xf numFmtId="0" fontId="4" fillId="0" borderId="1" xfId="2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4" fontId="12" fillId="0" borderId="17" xfId="1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2" fontId="3" fillId="0" borderId="0" xfId="1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43" fontId="8" fillId="2" borderId="1" xfId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 wrapText="1"/>
    </xf>
    <xf numFmtId="43" fontId="11" fillId="0" borderId="1" xfId="1" applyFont="1" applyFill="1" applyBorder="1" applyAlignment="1" applyProtection="1">
      <alignment horizontal="center" vertical="center" wrapText="1"/>
    </xf>
    <xf numFmtId="2" fontId="9" fillId="0" borderId="0" xfId="2" applyNumberFormat="1" applyFont="1" applyAlignment="1" applyProtection="1">
      <alignment horizontal="right" vertical="center"/>
    </xf>
    <xf numFmtId="1" fontId="9" fillId="0" borderId="11" xfId="2" applyNumberFormat="1" applyFont="1" applyBorder="1" applyAlignment="1" applyProtection="1">
      <alignment horizontal="center" vertical="center" wrapText="1"/>
    </xf>
    <xf numFmtId="0" fontId="6" fillId="0" borderId="0" xfId="2" applyFont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43" fontId="11" fillId="0" borderId="1" xfId="1" applyFont="1" applyFill="1" applyBorder="1" applyAlignment="1" applyProtection="1">
      <alignment horizontal="right" vertical="center"/>
    </xf>
    <xf numFmtId="43" fontId="8" fillId="0" borderId="1" xfId="1" applyFont="1" applyFill="1" applyBorder="1" applyAlignment="1" applyProtection="1">
      <alignment horizontal="right" vertical="center"/>
    </xf>
    <xf numFmtId="43" fontId="3" fillId="0" borderId="1" xfId="1" applyFont="1" applyBorder="1" applyAlignment="1" applyProtection="1">
      <alignment horizontal="right" vertical="center"/>
    </xf>
    <xf numFmtId="43" fontId="3" fillId="0" borderId="1" xfId="1" applyFont="1" applyFill="1" applyBorder="1" applyAlignment="1" applyProtection="1">
      <alignment horizontal="right" vertical="center"/>
    </xf>
    <xf numFmtId="2" fontId="10" fillId="0" borderId="3" xfId="1" applyNumberFormat="1" applyFont="1" applyBorder="1" applyAlignment="1" applyProtection="1">
      <alignment horizontal="center" vertical="center"/>
    </xf>
    <xf numFmtId="2" fontId="11" fillId="0" borderId="1" xfId="1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right" vertical="center" wrapText="1"/>
    </xf>
    <xf numFmtId="43" fontId="11" fillId="0" borderId="19" xfId="1" applyFont="1" applyFill="1" applyBorder="1" applyAlignment="1" applyProtection="1">
      <alignment horizontal="center" vertical="center"/>
    </xf>
    <xf numFmtId="43" fontId="11" fillId="0" borderId="19" xfId="1" applyFont="1" applyFill="1" applyBorder="1" applyAlignment="1" applyProtection="1">
      <alignment horizontal="right" vertical="center"/>
    </xf>
    <xf numFmtId="4" fontId="11" fillId="0" borderId="20" xfId="1" applyNumberFormat="1" applyFont="1" applyFill="1" applyBorder="1" applyAlignment="1" applyProtection="1">
      <alignment horizontal="center" vertical="center"/>
    </xf>
    <xf numFmtId="4" fontId="12" fillId="0" borderId="24" xfId="1" applyNumberFormat="1" applyFont="1" applyFill="1" applyBorder="1" applyAlignment="1" applyProtection="1">
      <alignment horizontal="center" vertical="center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right" vertical="center" wrapText="1"/>
    </xf>
    <xf numFmtId="0" fontId="7" fillId="0" borderId="15" xfId="0" applyFont="1" applyBorder="1" applyAlignment="1" applyProtection="1">
      <alignment horizontal="right" vertical="center" wrapText="1"/>
    </xf>
    <xf numFmtId="0" fontId="7" fillId="0" borderId="16" xfId="0" applyFont="1" applyBorder="1" applyAlignment="1" applyProtection="1">
      <alignment horizontal="right" vertical="center" wrapText="1"/>
    </xf>
    <xf numFmtId="0" fontId="5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21" xfId="0" applyFont="1" applyBorder="1" applyAlignment="1" applyProtection="1">
      <alignment horizontal="right" vertical="center" wrapText="1"/>
    </xf>
    <xf numFmtId="0" fontId="7" fillId="0" borderId="22" xfId="0" applyFont="1" applyBorder="1" applyAlignment="1" applyProtection="1">
      <alignment horizontal="right" vertical="center" wrapText="1"/>
    </xf>
    <xf numFmtId="0" fontId="7" fillId="0" borderId="23" xfId="0" applyFont="1" applyBorder="1" applyAlignment="1" applyProtection="1">
      <alignment horizontal="right" vertical="center" wrapText="1"/>
    </xf>
    <xf numFmtId="0" fontId="6" fillId="0" borderId="0" xfId="2" applyFont="1" applyAlignment="1" applyProtection="1">
      <alignment horizontal="center" vertical="center"/>
    </xf>
  </cellXfs>
  <cellStyles count="9">
    <cellStyle name="Dziesiętny" xfId="1" builtinId="3"/>
    <cellStyle name="Dziesiętny 2" xfId="4" xr:uid="{00000000-0005-0000-0000-000001000000}"/>
    <cellStyle name="Dziesiętny 3" xfId="6" xr:uid="{00000000-0005-0000-0000-000002000000}"/>
    <cellStyle name="Normalny" xfId="0" builtinId="0"/>
    <cellStyle name="Normalny 2" xfId="2" xr:uid="{00000000-0005-0000-0000-000004000000}"/>
    <cellStyle name="Normalny 3" xfId="3" xr:uid="{00000000-0005-0000-0000-000005000000}"/>
    <cellStyle name="Normalny 4" xfId="5" xr:uid="{00000000-0005-0000-0000-000006000000}"/>
    <cellStyle name="Normalny 5" xfId="7" xr:uid="{00000000-0005-0000-0000-000007000000}"/>
    <cellStyle name="Normalny 6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2"/>
  <sheetViews>
    <sheetView showZeros="0" tabSelected="1" zoomScaleNormal="100" workbookViewId="0">
      <selection activeCell="F8" sqref="F8"/>
    </sheetView>
  </sheetViews>
  <sheetFormatPr defaultColWidth="9.140625" defaultRowHeight="12.75" x14ac:dyDescent="0.2"/>
  <cols>
    <col min="1" max="1" width="9.140625" style="2"/>
    <col min="2" max="2" width="5" style="24" customWidth="1"/>
    <col min="3" max="3" width="62" style="25" customWidth="1"/>
    <col min="4" max="4" width="13" style="26" customWidth="1"/>
    <col min="5" max="5" width="14.140625" style="45" customWidth="1"/>
    <col min="6" max="6" width="15.85546875" style="26" customWidth="1"/>
    <col min="7" max="7" width="16.42578125" style="27" customWidth="1"/>
    <col min="8" max="16384" width="9.140625" style="2"/>
  </cols>
  <sheetData>
    <row r="2" spans="2:8" ht="30" customHeight="1" x14ac:dyDescent="0.2">
      <c r="B2" s="88" t="s">
        <v>21</v>
      </c>
      <c r="C2" s="88"/>
      <c r="D2" s="88"/>
      <c r="E2" s="88"/>
      <c r="F2" s="88"/>
      <c r="G2" s="88"/>
      <c r="H2" s="60"/>
    </row>
    <row r="3" spans="2:8" ht="30" customHeight="1" x14ac:dyDescent="0.2">
      <c r="B3" s="83" t="s">
        <v>71</v>
      </c>
      <c r="C3" s="84"/>
      <c r="D3" s="84"/>
      <c r="E3" s="84"/>
      <c r="F3" s="84"/>
      <c r="G3" s="84"/>
    </row>
    <row r="4" spans="2:8" ht="9" customHeight="1" thickBot="1" x14ac:dyDescent="0.25">
      <c r="B4" s="41"/>
      <c r="C4" s="42"/>
      <c r="D4" s="42"/>
      <c r="E4" s="58"/>
      <c r="F4" s="42"/>
      <c r="G4" s="42"/>
    </row>
    <row r="5" spans="2:8" ht="36" x14ac:dyDescent="0.2">
      <c r="B5" s="3" t="s">
        <v>0</v>
      </c>
      <c r="C5" s="4" t="s">
        <v>1</v>
      </c>
      <c r="D5" s="5" t="s">
        <v>4</v>
      </c>
      <c r="E5" s="70" t="s">
        <v>3</v>
      </c>
      <c r="F5" s="5" t="s">
        <v>5</v>
      </c>
      <c r="G5" s="6" t="s">
        <v>6</v>
      </c>
    </row>
    <row r="6" spans="2:8" ht="15" customHeight="1" thickBot="1" x14ac:dyDescent="0.25">
      <c r="B6" s="7">
        <v>1</v>
      </c>
      <c r="C6" s="8">
        <v>2</v>
      </c>
      <c r="D6" s="9">
        <v>3</v>
      </c>
      <c r="E6" s="59">
        <v>4</v>
      </c>
      <c r="F6" s="9">
        <v>5</v>
      </c>
      <c r="G6" s="10">
        <v>6</v>
      </c>
    </row>
    <row r="7" spans="2:8" ht="35.1" customHeight="1" x14ac:dyDescent="0.2">
      <c r="B7" s="11" t="s">
        <v>8</v>
      </c>
      <c r="C7" s="29" t="s">
        <v>19</v>
      </c>
      <c r="D7" s="12"/>
      <c r="E7" s="43"/>
      <c r="F7" s="36"/>
      <c r="G7" s="13"/>
    </row>
    <row r="8" spans="2:8" ht="35.1" customHeight="1" x14ac:dyDescent="0.2">
      <c r="B8" s="37">
        <v>1</v>
      </c>
      <c r="C8" s="61" t="s">
        <v>33</v>
      </c>
      <c r="D8" s="62" t="s">
        <v>2</v>
      </c>
      <c r="E8" s="68">
        <v>0.42</v>
      </c>
      <c r="F8" s="16"/>
      <c r="G8" s="17">
        <f>ROUND(F8*E8,2)</f>
        <v>0</v>
      </c>
    </row>
    <row r="9" spans="2:8" ht="45.75" customHeight="1" x14ac:dyDescent="0.2">
      <c r="B9" s="37">
        <v>2</v>
      </c>
      <c r="C9" s="63" t="s">
        <v>59</v>
      </c>
      <c r="D9" s="64" t="s">
        <v>7</v>
      </c>
      <c r="E9" s="69">
        <v>421</v>
      </c>
      <c r="F9" s="16"/>
      <c r="G9" s="17">
        <f t="shared" ref="G9:G12" si="0">ROUND(F9*E9,2)</f>
        <v>0</v>
      </c>
    </row>
    <row r="10" spans="2:8" ht="37.5" customHeight="1" x14ac:dyDescent="0.2">
      <c r="B10" s="37">
        <v>3</v>
      </c>
      <c r="C10" s="63" t="s">
        <v>46</v>
      </c>
      <c r="D10" s="64" t="s">
        <v>7</v>
      </c>
      <c r="E10" s="69">
        <v>2</v>
      </c>
      <c r="F10" s="16"/>
      <c r="G10" s="17">
        <f t="shared" si="0"/>
        <v>0</v>
      </c>
    </row>
    <row r="11" spans="2:8" ht="37.5" customHeight="1" x14ac:dyDescent="0.2">
      <c r="B11" s="37">
        <v>4</v>
      </c>
      <c r="C11" s="65" t="s">
        <v>45</v>
      </c>
      <c r="D11" s="64" t="s">
        <v>22</v>
      </c>
      <c r="E11" s="69">
        <v>314</v>
      </c>
      <c r="F11" s="16"/>
      <c r="G11" s="17">
        <f t="shared" si="0"/>
        <v>0</v>
      </c>
    </row>
    <row r="12" spans="2:8" ht="37.5" customHeight="1" x14ac:dyDescent="0.2">
      <c r="B12" s="37">
        <v>5</v>
      </c>
      <c r="C12" s="65" t="s">
        <v>65</v>
      </c>
      <c r="D12" s="64" t="s">
        <v>13</v>
      </c>
      <c r="E12" s="69">
        <v>22.61</v>
      </c>
      <c r="F12" s="16"/>
      <c r="G12" s="17">
        <f t="shared" si="0"/>
        <v>0</v>
      </c>
    </row>
    <row r="13" spans="2:8" ht="35.1" customHeight="1" x14ac:dyDescent="0.2">
      <c r="B13" s="18"/>
      <c r="C13" s="46" t="s">
        <v>20</v>
      </c>
      <c r="D13" s="20"/>
      <c r="E13" s="66"/>
      <c r="F13" s="20"/>
      <c r="G13" s="21">
        <f>SUBTOTAL(109,G8:G12)</f>
        <v>0</v>
      </c>
    </row>
    <row r="14" spans="2:8" ht="35.1" customHeight="1" x14ac:dyDescent="0.2">
      <c r="B14" s="39" t="s">
        <v>9</v>
      </c>
      <c r="C14" s="19" t="s">
        <v>15</v>
      </c>
      <c r="D14" s="15"/>
      <c r="E14" s="67"/>
      <c r="F14" s="20"/>
      <c r="G14" s="21"/>
    </row>
    <row r="15" spans="2:8" ht="35.1" customHeight="1" x14ac:dyDescent="0.2">
      <c r="B15" s="18">
        <v>6</v>
      </c>
      <c r="C15" s="65" t="s">
        <v>47</v>
      </c>
      <c r="D15" s="64" t="s">
        <v>7</v>
      </c>
      <c r="E15" s="69">
        <v>1064.2</v>
      </c>
      <c r="F15" s="16"/>
      <c r="G15" s="17">
        <f>ROUND(F15*E15,2)</f>
        <v>0</v>
      </c>
    </row>
    <row r="16" spans="2:8" ht="35.1" customHeight="1" x14ac:dyDescent="0.2">
      <c r="B16" s="18">
        <v>7</v>
      </c>
      <c r="C16" s="65" t="s">
        <v>48</v>
      </c>
      <c r="D16" s="64" t="s">
        <v>7</v>
      </c>
      <c r="E16" s="69">
        <v>342</v>
      </c>
      <c r="F16" s="16"/>
      <c r="G16" s="17">
        <f>ROUND(F16*E16,2)</f>
        <v>0</v>
      </c>
    </row>
    <row r="17" spans="2:7" ht="35.1" customHeight="1" x14ac:dyDescent="0.2">
      <c r="B17" s="18">
        <v>8</v>
      </c>
      <c r="C17" s="65" t="s">
        <v>26</v>
      </c>
      <c r="D17" s="64" t="s">
        <v>7</v>
      </c>
      <c r="E17" s="69">
        <f>1064.2+342</f>
        <v>1406.2</v>
      </c>
      <c r="F17" s="16"/>
      <c r="G17" s="17">
        <f>ROUND(F17*E17,2)</f>
        <v>0</v>
      </c>
    </row>
    <row r="18" spans="2:7" ht="35.1" customHeight="1" x14ac:dyDescent="0.2">
      <c r="B18" s="18"/>
      <c r="C18" s="46" t="s">
        <v>17</v>
      </c>
      <c r="D18" s="20"/>
      <c r="E18" s="66"/>
      <c r="F18" s="20"/>
      <c r="G18" s="21">
        <f>SUBTOTAL(109,G15:G17)</f>
        <v>0</v>
      </c>
    </row>
    <row r="19" spans="2:7" ht="35.1" customHeight="1" x14ac:dyDescent="0.2">
      <c r="B19" s="40" t="s">
        <v>14</v>
      </c>
      <c r="C19" s="28" t="s">
        <v>23</v>
      </c>
      <c r="D19" s="20"/>
      <c r="E19" s="66"/>
      <c r="F19" s="20"/>
      <c r="G19" s="17"/>
    </row>
    <row r="20" spans="2:7" ht="35.1" customHeight="1" x14ac:dyDescent="0.2">
      <c r="B20" s="14">
        <v>9</v>
      </c>
      <c r="C20" s="65" t="s">
        <v>49</v>
      </c>
      <c r="D20" s="64" t="s">
        <v>7</v>
      </c>
      <c r="E20" s="69">
        <v>986.08</v>
      </c>
      <c r="F20" s="16"/>
      <c r="G20" s="17">
        <f t="shared" ref="G20" si="1">ROUND(F20*E20,2)</f>
        <v>0</v>
      </c>
    </row>
    <row r="21" spans="2:7" ht="35.1" customHeight="1" x14ac:dyDescent="0.2">
      <c r="B21" s="14">
        <v>10</v>
      </c>
      <c r="C21" s="65" t="s">
        <v>34</v>
      </c>
      <c r="D21" s="64" t="s">
        <v>7</v>
      </c>
      <c r="E21" s="69">
        <f>934+342</f>
        <v>1276</v>
      </c>
      <c r="F21" s="16"/>
      <c r="G21" s="17">
        <f t="shared" ref="G21" si="2">ROUND(F21*E21,2)</f>
        <v>0</v>
      </c>
    </row>
    <row r="22" spans="2:7" ht="35.1" customHeight="1" x14ac:dyDescent="0.2">
      <c r="B22" s="14">
        <v>11</v>
      </c>
      <c r="C22" s="65" t="s">
        <v>53</v>
      </c>
      <c r="D22" s="64" t="s">
        <v>13</v>
      </c>
      <c r="E22" s="69">
        <v>2</v>
      </c>
      <c r="F22" s="16"/>
      <c r="G22" s="17">
        <f t="shared" ref="G22" si="3">ROUND(F22*E22,2)</f>
        <v>0</v>
      </c>
    </row>
    <row r="23" spans="2:7" ht="35.1" customHeight="1" x14ac:dyDescent="0.2">
      <c r="B23" s="14"/>
      <c r="C23" s="47" t="s">
        <v>24</v>
      </c>
      <c r="D23" s="20"/>
      <c r="E23" s="66"/>
      <c r="F23" s="20"/>
      <c r="G23" s="21">
        <f>SUBTOTAL(109,G20:G22)</f>
        <v>0</v>
      </c>
    </row>
    <row r="24" spans="2:7" ht="35.1" customHeight="1" x14ac:dyDescent="0.2">
      <c r="B24" s="30" t="s">
        <v>18</v>
      </c>
      <c r="C24" s="28" t="s">
        <v>25</v>
      </c>
      <c r="D24" s="20"/>
      <c r="E24" s="66"/>
      <c r="F24" s="20"/>
      <c r="G24" s="21"/>
    </row>
    <row r="25" spans="2:7" ht="35.1" customHeight="1" x14ac:dyDescent="0.2">
      <c r="B25" s="14">
        <v>12</v>
      </c>
      <c r="C25" s="61" t="s">
        <v>50</v>
      </c>
      <c r="D25" s="62" t="s">
        <v>7</v>
      </c>
      <c r="E25" s="68">
        <v>934</v>
      </c>
      <c r="F25" s="16"/>
      <c r="G25" s="17">
        <f t="shared" ref="G25" si="4">ROUND(F25*E25,2)</f>
        <v>0</v>
      </c>
    </row>
    <row r="26" spans="2:7" ht="35.1" customHeight="1" x14ac:dyDescent="0.2">
      <c r="B26" s="14">
        <v>13</v>
      </c>
      <c r="C26" s="61" t="s">
        <v>51</v>
      </c>
      <c r="D26" s="64" t="s">
        <v>7</v>
      </c>
      <c r="E26" s="69">
        <v>342</v>
      </c>
      <c r="F26" s="16"/>
      <c r="G26" s="17">
        <f t="shared" ref="G26:G27" si="5">ROUND(F26*E26,2)</f>
        <v>0</v>
      </c>
    </row>
    <row r="27" spans="2:7" ht="35.1" customHeight="1" x14ac:dyDescent="0.2">
      <c r="B27" s="14">
        <v>14</v>
      </c>
      <c r="C27" s="61" t="s">
        <v>52</v>
      </c>
      <c r="D27" s="64" t="s">
        <v>7</v>
      </c>
      <c r="E27" s="69">
        <v>2</v>
      </c>
      <c r="F27" s="16"/>
      <c r="G27" s="17">
        <f t="shared" si="5"/>
        <v>0</v>
      </c>
    </row>
    <row r="28" spans="2:7" ht="35.1" customHeight="1" x14ac:dyDescent="0.2">
      <c r="B28" s="18"/>
      <c r="C28" s="47" t="s">
        <v>27</v>
      </c>
      <c r="D28" s="20"/>
      <c r="E28" s="66"/>
      <c r="F28" s="20"/>
      <c r="G28" s="21">
        <f>SUBTOTAL(109,G25:G27)</f>
        <v>0</v>
      </c>
    </row>
    <row r="29" spans="2:7" ht="35.1" customHeight="1" x14ac:dyDescent="0.2">
      <c r="B29" s="30" t="s">
        <v>10</v>
      </c>
      <c r="C29" s="28" t="s">
        <v>35</v>
      </c>
      <c r="D29" s="20"/>
      <c r="E29" s="66"/>
      <c r="F29" s="20"/>
      <c r="G29" s="17"/>
    </row>
    <row r="30" spans="2:7" ht="35.1" customHeight="1" x14ac:dyDescent="0.2">
      <c r="B30" s="14">
        <v>15</v>
      </c>
      <c r="C30" s="65" t="s">
        <v>61</v>
      </c>
      <c r="D30" s="64" t="s">
        <v>7</v>
      </c>
      <c r="E30" s="69">
        <v>86</v>
      </c>
      <c r="F30" s="16"/>
      <c r="G30" s="17">
        <f t="shared" ref="G30:G32" si="6">ROUND(F30*E30,2)</f>
        <v>0</v>
      </c>
    </row>
    <row r="31" spans="2:7" ht="35.1" customHeight="1" x14ac:dyDescent="0.2">
      <c r="B31" s="14">
        <v>16</v>
      </c>
      <c r="C31" s="61" t="s">
        <v>62</v>
      </c>
      <c r="D31" s="62" t="s">
        <v>32</v>
      </c>
      <c r="E31" s="68">
        <v>5</v>
      </c>
      <c r="F31" s="16"/>
      <c r="G31" s="17">
        <f t="shared" si="6"/>
        <v>0</v>
      </c>
    </row>
    <row r="32" spans="2:7" ht="35.1" customHeight="1" x14ac:dyDescent="0.2">
      <c r="B32" s="14">
        <v>17</v>
      </c>
      <c r="C32" s="61" t="s">
        <v>63</v>
      </c>
      <c r="D32" s="62" t="s">
        <v>32</v>
      </c>
      <c r="E32" s="68">
        <v>3</v>
      </c>
      <c r="F32" s="16"/>
      <c r="G32" s="17">
        <f t="shared" si="6"/>
        <v>0</v>
      </c>
    </row>
    <row r="33" spans="2:7" ht="35.1" customHeight="1" x14ac:dyDescent="0.2">
      <c r="B33" s="18"/>
      <c r="C33" s="47" t="s">
        <v>36</v>
      </c>
      <c r="D33" s="20"/>
      <c r="E33" s="66"/>
      <c r="F33" s="20"/>
      <c r="G33" s="21">
        <f>SUBTOTAL(109,G30:G32)</f>
        <v>0</v>
      </c>
    </row>
    <row r="34" spans="2:7" ht="35.1" customHeight="1" x14ac:dyDescent="0.2">
      <c r="B34" s="30" t="s">
        <v>11</v>
      </c>
      <c r="C34" s="28" t="s">
        <v>54</v>
      </c>
      <c r="D34" s="20"/>
      <c r="E34" s="66"/>
      <c r="F34" s="20"/>
      <c r="G34" s="17"/>
    </row>
    <row r="35" spans="2:7" ht="35.1" customHeight="1" x14ac:dyDescent="0.2">
      <c r="B35" s="14">
        <v>18</v>
      </c>
      <c r="C35" s="63" t="s">
        <v>55</v>
      </c>
      <c r="D35" s="64" t="s">
        <v>22</v>
      </c>
      <c r="E35" s="69">
        <v>135</v>
      </c>
      <c r="F35" s="16"/>
      <c r="G35" s="17">
        <f t="shared" ref="G35" si="7">ROUND(F35*E35,2)</f>
        <v>0</v>
      </c>
    </row>
    <row r="36" spans="2:7" ht="35.1" customHeight="1" x14ac:dyDescent="0.2">
      <c r="B36" s="14">
        <v>19</v>
      </c>
      <c r="C36" s="63" t="s">
        <v>56</v>
      </c>
      <c r="D36" s="64" t="s">
        <v>22</v>
      </c>
      <c r="E36" s="69">
        <v>300</v>
      </c>
      <c r="F36" s="16"/>
      <c r="G36" s="17">
        <f t="shared" ref="G36" si="8">ROUND(F36*E36,2)</f>
        <v>0</v>
      </c>
    </row>
    <row r="37" spans="2:7" ht="35.1" customHeight="1" x14ac:dyDescent="0.2">
      <c r="B37" s="14">
        <v>20</v>
      </c>
      <c r="C37" s="63" t="s">
        <v>57</v>
      </c>
      <c r="D37" s="64" t="s">
        <v>22</v>
      </c>
      <c r="E37" s="69">
        <v>315</v>
      </c>
      <c r="F37" s="16"/>
      <c r="G37" s="17">
        <f t="shared" ref="G37" si="9">ROUND(F37*E37,2)</f>
        <v>0</v>
      </c>
    </row>
    <row r="38" spans="2:7" ht="35.1" customHeight="1" x14ac:dyDescent="0.2">
      <c r="B38" s="14">
        <v>21</v>
      </c>
      <c r="C38" s="63" t="s">
        <v>58</v>
      </c>
      <c r="D38" s="62" t="s">
        <v>22</v>
      </c>
      <c r="E38" s="68">
        <v>384</v>
      </c>
      <c r="F38" s="38"/>
      <c r="G38" s="17">
        <f t="shared" ref="G38" si="10">ROUND(F38*E38,2)</f>
        <v>0</v>
      </c>
    </row>
    <row r="39" spans="2:7" ht="35.1" customHeight="1" x14ac:dyDescent="0.2">
      <c r="B39" s="14"/>
      <c r="C39" s="47" t="s">
        <v>64</v>
      </c>
      <c r="D39" s="20"/>
      <c r="E39" s="66"/>
      <c r="F39" s="20"/>
      <c r="G39" s="21">
        <f>SUBTOTAL(109,G35:G38)</f>
        <v>0</v>
      </c>
    </row>
    <row r="40" spans="2:7" ht="35.1" customHeight="1" x14ac:dyDescent="0.2">
      <c r="B40" s="1" t="s">
        <v>12</v>
      </c>
      <c r="C40" s="48" t="s">
        <v>37</v>
      </c>
      <c r="D40" s="20"/>
      <c r="E40" s="66"/>
      <c r="F40" s="20"/>
      <c r="G40" s="17"/>
    </row>
    <row r="41" spans="2:7" ht="35.1" customHeight="1" x14ac:dyDescent="0.2">
      <c r="B41" s="22">
        <v>22</v>
      </c>
      <c r="C41" s="63" t="s">
        <v>60</v>
      </c>
      <c r="D41" s="62" t="s">
        <v>7</v>
      </c>
      <c r="E41" s="68">
        <v>421</v>
      </c>
      <c r="F41" s="16"/>
      <c r="G41" s="17">
        <f>ROUND(F41*E41,2)</f>
        <v>0</v>
      </c>
    </row>
    <row r="42" spans="2:7" ht="35.1" customHeight="1" x14ac:dyDescent="0.2">
      <c r="B42" s="22">
        <v>23</v>
      </c>
      <c r="C42" s="63" t="s">
        <v>76</v>
      </c>
      <c r="D42" s="62" t="s">
        <v>7</v>
      </c>
      <c r="E42" s="68">
        <v>5</v>
      </c>
      <c r="F42" s="16"/>
      <c r="G42" s="17">
        <f>ROUND(F42*E42,2)</f>
        <v>0</v>
      </c>
    </row>
    <row r="43" spans="2:7" ht="35.1" customHeight="1" x14ac:dyDescent="0.2">
      <c r="B43" s="23"/>
      <c r="C43" s="49" t="s">
        <v>38</v>
      </c>
      <c r="D43" s="20"/>
      <c r="E43" s="66"/>
      <c r="F43" s="20"/>
      <c r="G43" s="21">
        <f>SUBTOTAL(109,G41:G42)</f>
        <v>0</v>
      </c>
    </row>
    <row r="44" spans="2:7" ht="35.1" customHeight="1" x14ac:dyDescent="0.2">
      <c r="B44" s="79" t="s">
        <v>31</v>
      </c>
      <c r="C44" s="28" t="s">
        <v>43</v>
      </c>
      <c r="D44" s="57"/>
      <c r="E44" s="71"/>
      <c r="F44" s="57"/>
      <c r="G44" s="56"/>
    </row>
    <row r="45" spans="2:7" ht="35.1" customHeight="1" x14ac:dyDescent="0.2">
      <c r="B45" s="14">
        <v>24</v>
      </c>
      <c r="C45" s="51" t="s">
        <v>72</v>
      </c>
      <c r="D45" s="52" t="s">
        <v>32</v>
      </c>
      <c r="E45" s="72">
        <v>9</v>
      </c>
      <c r="F45" s="55"/>
      <c r="G45" s="56">
        <f t="shared" ref="G45:G46" si="11">ROUND(F45*E45,2)</f>
        <v>0</v>
      </c>
    </row>
    <row r="46" spans="2:7" ht="35.1" customHeight="1" x14ac:dyDescent="0.2">
      <c r="B46" s="14">
        <v>25</v>
      </c>
      <c r="C46" s="54" t="s">
        <v>39</v>
      </c>
      <c r="D46" s="52" t="s">
        <v>32</v>
      </c>
      <c r="E46" s="72">
        <v>2</v>
      </c>
      <c r="F46" s="55"/>
      <c r="G46" s="56">
        <f t="shared" si="11"/>
        <v>0</v>
      </c>
    </row>
    <row r="47" spans="2:7" ht="35.1" customHeight="1" x14ac:dyDescent="0.2">
      <c r="B47" s="14"/>
      <c r="C47" s="47" t="s">
        <v>44</v>
      </c>
      <c r="D47" s="57"/>
      <c r="E47" s="71"/>
      <c r="F47" s="57"/>
      <c r="G47" s="21">
        <f>SUBTOTAL(109,G45:G46)</f>
        <v>0</v>
      </c>
    </row>
    <row r="48" spans="2:7" ht="35.1" customHeight="1" x14ac:dyDescent="0.2">
      <c r="B48" s="1" t="s">
        <v>73</v>
      </c>
      <c r="C48" s="48" t="s">
        <v>66</v>
      </c>
      <c r="D48" s="20"/>
      <c r="E48" s="66"/>
      <c r="F48" s="20"/>
      <c r="G48" s="17"/>
    </row>
    <row r="49" spans="2:7" ht="35.1" customHeight="1" x14ac:dyDescent="0.2">
      <c r="B49" s="22">
        <v>26</v>
      </c>
      <c r="C49" s="63" t="s">
        <v>67</v>
      </c>
      <c r="D49" s="62" t="s">
        <v>22</v>
      </c>
      <c r="E49" s="68">
        <v>315</v>
      </c>
      <c r="F49" s="16"/>
      <c r="G49" s="17">
        <f t="shared" ref="G49:G52" si="12">ROUND(F49*E49,2)</f>
        <v>0</v>
      </c>
    </row>
    <row r="50" spans="2:7" ht="35.1" customHeight="1" x14ac:dyDescent="0.2">
      <c r="B50" s="22">
        <v>27</v>
      </c>
      <c r="C50" s="63" t="s">
        <v>70</v>
      </c>
      <c r="D50" s="62" t="s">
        <v>22</v>
      </c>
      <c r="E50" s="68">
        <v>142</v>
      </c>
      <c r="F50" s="16"/>
      <c r="G50" s="17">
        <f t="shared" si="12"/>
        <v>0</v>
      </c>
    </row>
    <row r="51" spans="2:7" ht="35.1" customHeight="1" x14ac:dyDescent="0.2">
      <c r="B51" s="22">
        <v>28</v>
      </c>
      <c r="C51" s="63" t="s">
        <v>68</v>
      </c>
      <c r="D51" s="62" t="s">
        <v>22</v>
      </c>
      <c r="E51" s="68">
        <v>113</v>
      </c>
      <c r="F51" s="16"/>
      <c r="G51" s="17">
        <f t="shared" si="12"/>
        <v>0</v>
      </c>
    </row>
    <row r="52" spans="2:7" ht="35.1" customHeight="1" x14ac:dyDescent="0.2">
      <c r="B52" s="22">
        <v>29</v>
      </c>
      <c r="C52" s="63" t="s">
        <v>75</v>
      </c>
      <c r="D52" s="62" t="s">
        <v>69</v>
      </c>
      <c r="E52" s="68">
        <v>1</v>
      </c>
      <c r="F52" s="16"/>
      <c r="G52" s="17">
        <f t="shared" si="12"/>
        <v>0</v>
      </c>
    </row>
    <row r="53" spans="2:7" ht="35.1" customHeight="1" x14ac:dyDescent="0.2">
      <c r="B53" s="23"/>
      <c r="C53" s="49" t="s">
        <v>38</v>
      </c>
      <c r="D53" s="20"/>
      <c r="E53" s="66"/>
      <c r="F53" s="20"/>
      <c r="G53" s="21">
        <f>SUBTOTAL(109,G49:G52)</f>
        <v>0</v>
      </c>
    </row>
    <row r="54" spans="2:7" ht="35.1" customHeight="1" x14ac:dyDescent="0.2">
      <c r="B54" s="1" t="s">
        <v>74</v>
      </c>
      <c r="C54" s="48" t="s">
        <v>40</v>
      </c>
      <c r="D54" s="20"/>
      <c r="E54" s="66"/>
      <c r="F54" s="20"/>
      <c r="G54" s="17"/>
    </row>
    <row r="55" spans="2:7" ht="35.1" customHeight="1" x14ac:dyDescent="0.2">
      <c r="B55" s="22">
        <v>30</v>
      </c>
      <c r="C55" s="63" t="s">
        <v>41</v>
      </c>
      <c r="D55" s="62" t="s">
        <v>16</v>
      </c>
      <c r="E55" s="68">
        <v>1</v>
      </c>
      <c r="F55" s="38"/>
      <c r="G55" s="17">
        <f>ROUND(F55*E55,2)</f>
        <v>0</v>
      </c>
    </row>
    <row r="56" spans="2:7" ht="35.1" customHeight="1" thickBot="1" x14ac:dyDescent="0.25">
      <c r="B56" s="73"/>
      <c r="C56" s="74" t="s">
        <v>42</v>
      </c>
      <c r="D56" s="75"/>
      <c r="E56" s="76"/>
      <c r="F56" s="75"/>
      <c r="G56" s="77">
        <f>SUBTOTAL(109,G55)</f>
        <v>0</v>
      </c>
    </row>
    <row r="57" spans="2:7" ht="23.25" customHeight="1" thickBot="1" x14ac:dyDescent="0.25">
      <c r="B57" s="85" t="s">
        <v>29</v>
      </c>
      <c r="C57" s="86"/>
      <c r="D57" s="86"/>
      <c r="E57" s="86"/>
      <c r="F57" s="87"/>
      <c r="G57" s="78">
        <f>SUBTOTAL(109,G8:G56)</f>
        <v>0</v>
      </c>
    </row>
    <row r="58" spans="2:7" ht="23.25" customHeight="1" thickBot="1" x14ac:dyDescent="0.25">
      <c r="B58" s="80" t="s">
        <v>28</v>
      </c>
      <c r="C58" s="81"/>
      <c r="D58" s="81"/>
      <c r="E58" s="81"/>
      <c r="F58" s="82"/>
      <c r="G58" s="50">
        <f>ROUND(G57*0.23,2)</f>
        <v>0</v>
      </c>
    </row>
    <row r="59" spans="2:7" ht="23.25" customHeight="1" thickBot="1" x14ac:dyDescent="0.25">
      <c r="B59" s="80" t="s">
        <v>30</v>
      </c>
      <c r="C59" s="81"/>
      <c r="D59" s="81"/>
      <c r="E59" s="81"/>
      <c r="F59" s="82"/>
      <c r="G59" s="50">
        <f>SUM(G57:G58)</f>
        <v>0</v>
      </c>
    </row>
    <row r="60" spans="2:7" x14ac:dyDescent="0.2">
      <c r="B60" s="31"/>
      <c r="C60" s="32"/>
      <c r="D60" s="33"/>
      <c r="E60" s="53"/>
      <c r="F60" s="33"/>
      <c r="G60" s="34"/>
    </row>
    <row r="61" spans="2:7" x14ac:dyDescent="0.2">
      <c r="B61" s="35"/>
      <c r="C61" s="32"/>
      <c r="D61" s="33"/>
      <c r="E61" s="44"/>
      <c r="F61" s="33"/>
      <c r="G61" s="34"/>
    </row>
    <row r="62" spans="2:7" x14ac:dyDescent="0.2">
      <c r="B62" s="31"/>
      <c r="C62" s="32"/>
      <c r="D62" s="33"/>
      <c r="E62" s="44"/>
      <c r="F62" s="33"/>
      <c r="G62" s="34"/>
    </row>
  </sheetData>
  <sheetProtection algorithmName="SHA-512" hashValue="0Wl8L2uXkrDIiwUN5QHL7pmrdOR6ZeQCAumozWTOg2Ohlty7h0C/07kMcktor9xXWN0sd3PJ3a4LH6U2hHmCew==" saltValue="PmBT3/REWDKwQxOwxWBbXQ==" spinCount="100000" sheet="1" objects="1" scenarios="1" selectLockedCells="1"/>
  <mergeCells count="5">
    <mergeCell ref="B58:F58"/>
    <mergeCell ref="B59:F59"/>
    <mergeCell ref="B3:G3"/>
    <mergeCell ref="B57:F57"/>
    <mergeCell ref="B2:G2"/>
  </mergeCells>
  <pageMargins left="0.74803149606299213" right="0.74803149606299213" top="0.39370078740157483" bottom="0.98425196850393704" header="0.51181102362204722" footer="0.51181102362204722"/>
  <pageSetup scale="64" orientation="portrait" r:id="rId1"/>
  <headerFooter alignWithMargins="0">
    <oddFooter>&amp;CDRMG
Gdańsk, ul. Żaglowa 11&amp;RStrona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Porębskiego</vt:lpstr>
      <vt:lpstr>Porębskiego!Obszar_wydruku</vt:lpstr>
      <vt:lpstr>Porębskiego!Tytuły_wydruku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Makowska Katarzyna</dc:creator>
  <cp:keywords/>
  <dc:description/>
  <cp:lastModifiedBy>Makowska Katarzyna</cp:lastModifiedBy>
  <cp:lastPrinted>2018-05-30T10:26:15Z</cp:lastPrinted>
  <dcterms:created xsi:type="dcterms:W3CDTF">2017-05-10T12:13:21Z</dcterms:created>
  <dcterms:modified xsi:type="dcterms:W3CDTF">2019-07-22T05:15:53Z</dcterms:modified>
  <cp:category/>
</cp:coreProperties>
</file>