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cigdansk-my.sharepoint.com/personal/danuta_putra_gdansk_gda_pl/Documents/Pulpit/DP/Przędzalnicza/"/>
    </mc:Choice>
  </mc:AlternateContent>
  <xr:revisionPtr revIDLastSave="0" documentId="8_{6AE1840A-7548-44CF-B484-E5559225A4A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PRZĘDZALNICZA" sheetId="11" r:id="rId1"/>
  </sheets>
  <definedNames>
    <definedName name="_xlnm.Print_Area" localSheetId="0">PRZĘDZALNICZA!$B$1:$G$109</definedName>
    <definedName name="_xlnm.Print_Titles" localSheetId="0">PRZĘDZALNICZA!$2:$6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9" i="11" l="1"/>
  <c r="G90" i="11" s="1"/>
  <c r="G102" i="11" l="1"/>
  <c r="G103" i="11" s="1"/>
  <c r="G104" i="11" s="1"/>
  <c r="G101" i="11"/>
  <c r="G100" i="11"/>
  <c r="G99" i="11"/>
  <c r="G98" i="11"/>
  <c r="G97" i="11"/>
  <c r="G96" i="11"/>
  <c r="G84" i="11"/>
  <c r="G83" i="11"/>
  <c r="G75" i="11"/>
  <c r="E22" i="11"/>
  <c r="G105" i="11" l="1"/>
  <c r="G106" i="11" s="1"/>
  <c r="G40" i="11"/>
  <c r="G41" i="11"/>
  <c r="G42" i="11"/>
  <c r="G43" i="11"/>
  <c r="G44" i="11"/>
  <c r="G86" i="11" l="1"/>
  <c r="G85" i="11" l="1"/>
  <c r="G14" i="11" l="1"/>
  <c r="G77" i="11" l="1"/>
  <c r="G76" i="11"/>
  <c r="G74" i="11"/>
  <c r="G73" i="11"/>
  <c r="G72" i="11"/>
  <c r="G65" i="11"/>
  <c r="G63" i="11"/>
  <c r="G78" i="11" l="1"/>
  <c r="G56" i="11" l="1"/>
  <c r="G61" i="11" l="1"/>
  <c r="G59" i="11"/>
  <c r="G57" i="11"/>
  <c r="G52" i="11"/>
  <c r="G51" i="11"/>
  <c r="G50" i="11"/>
  <c r="G49" i="11"/>
  <c r="G48" i="11"/>
  <c r="G47" i="11"/>
  <c r="G45" i="11"/>
  <c r="G36" i="11"/>
  <c r="G35" i="11"/>
  <c r="G34" i="11"/>
  <c r="G33" i="11"/>
  <c r="G12" i="11"/>
  <c r="G11" i="11"/>
  <c r="G10" i="11"/>
  <c r="G66" i="11" l="1"/>
  <c r="G37" i="11"/>
  <c r="G38" i="11"/>
  <c r="G16" i="11"/>
  <c r="G29" i="11"/>
  <c r="G13" i="11" l="1"/>
  <c r="G15" i="11"/>
  <c r="G81" i="11"/>
  <c r="G68" i="11"/>
  <c r="G18" i="11" l="1"/>
  <c r="G82" i="11"/>
  <c r="G69" i="11"/>
  <c r="G70" i="11" s="1"/>
  <c r="G27" i="11"/>
  <c r="G26" i="11"/>
  <c r="G31" i="11"/>
  <c r="G30" i="11"/>
  <c r="G28" i="11"/>
  <c r="G17" i="11"/>
  <c r="G80" i="11"/>
  <c r="G22" i="11"/>
  <c r="G21" i="11"/>
  <c r="G9" i="11"/>
  <c r="G8" i="11"/>
  <c r="G23" i="11" l="1"/>
  <c r="G19" i="11"/>
  <c r="G91" i="11" s="1"/>
  <c r="G92" i="11" s="1"/>
  <c r="G93" i="11" s="1"/>
  <c r="G108" i="11" s="1"/>
  <c r="G87" i="11"/>
  <c r="G53" i="11"/>
</calcChain>
</file>

<file path=xl/sharedStrings.xml><?xml version="1.0" encoding="utf-8"?>
<sst xmlns="http://schemas.openxmlformats.org/spreadsheetml/2006/main" count="194" uniqueCount="116">
  <si>
    <t>Lp.</t>
  </si>
  <si>
    <t>Opis</t>
  </si>
  <si>
    <t>Roboty pomiarowe przy liniowych robotach ziemnych</t>
  </si>
  <si>
    <t>km</t>
  </si>
  <si>
    <t>Ilość</t>
  </si>
  <si>
    <t>Razem dział: NAWIERZCHNIE</t>
  </si>
  <si>
    <t>Razem dział: ELEMENTY ULIC</t>
  </si>
  <si>
    <t>NAWIERZCHNIE</t>
  </si>
  <si>
    <t>ELEMENTY ULIC</t>
  </si>
  <si>
    <t>Razem dział: INNE</t>
  </si>
  <si>
    <t>KOSZTORYS OFERTOWY</t>
  </si>
  <si>
    <t>Jedn. miary</t>
  </si>
  <si>
    <t>Cena jedn.
netto
zł</t>
  </si>
  <si>
    <t>Wartość
netto
zł</t>
  </si>
  <si>
    <t>m2</t>
  </si>
  <si>
    <t>I</t>
  </si>
  <si>
    <t>II</t>
  </si>
  <si>
    <t>V</t>
  </si>
  <si>
    <t>VI</t>
  </si>
  <si>
    <t>VII</t>
  </si>
  <si>
    <t>m3</t>
  </si>
  <si>
    <t>szt.</t>
  </si>
  <si>
    <t>Razem dział: DOCELOWA ORGANIZACJA RUCHU</t>
  </si>
  <si>
    <t>III</t>
  </si>
  <si>
    <t>3.1</t>
  </si>
  <si>
    <t>DOCELOWA ORGANIZACJA RUCHU</t>
  </si>
  <si>
    <t>VIII</t>
  </si>
  <si>
    <t>m</t>
  </si>
  <si>
    <t>3.2</t>
  </si>
  <si>
    <t>Rozebranie krawężników kamiennych 15x30 cm na podsypce cem.piaskowej wraz z ławą z betonu</t>
  </si>
  <si>
    <t>3.3</t>
  </si>
  <si>
    <t>ROBOTY ZIEMNE</t>
  </si>
  <si>
    <t>PODBUDOWY POD NAWIERZCHNIE</t>
  </si>
  <si>
    <t>Mechaniczne profilowanie i zagęszczenie podłoża pod warstwy konstrukcyjne nawierzchni w gruncie kat. I-IV</t>
  </si>
  <si>
    <t>Rozebranie słupków do znaków</t>
  </si>
  <si>
    <t>INNE</t>
  </si>
  <si>
    <t>Regulacja pionowa hydrantów</t>
  </si>
  <si>
    <t>3.4</t>
  </si>
  <si>
    <t>Wywóz materiału z wykopu samochodami samowyładowczymi na legalne składowisko wraz z kosztami utylizacji/składowania</t>
  </si>
  <si>
    <t>Separacja warstw gruntu z jednoczesnym wzmocnieniem geowłókninami układanymi sposobem ręcznym -GEOTKANINA</t>
  </si>
  <si>
    <t>IX</t>
  </si>
  <si>
    <t>kpl.</t>
  </si>
  <si>
    <t>Razem dział: ROBOTY ZIEMNE</t>
  </si>
  <si>
    <t>Razem dział: PODBUDOWY POD NAWIERZCHNIE</t>
  </si>
  <si>
    <t>IV</t>
  </si>
  <si>
    <t>4.1</t>
  </si>
  <si>
    <t>4.2</t>
  </si>
  <si>
    <t>4.3</t>
  </si>
  <si>
    <t>4.4</t>
  </si>
  <si>
    <t>Rozebranie krawężników betonowych 15x30 cm na podsypce cem.piaskowej wraz z ławą z betonu</t>
  </si>
  <si>
    <t>ROBOTY PRZYGOTOWAWCZE I ROZBIÓRKOWE</t>
  </si>
  <si>
    <t>Razem dział: PRZYGOTOWAWCZE I ROZBIÓRKOWE</t>
  </si>
  <si>
    <t>Rozebranie nawierzchni z mieszanek mineralno-bitumicznych o grubości 3 cm</t>
  </si>
  <si>
    <t xml:space="preserve">Rozebranie obrzeży betonowych na podcypce cementowo - piaskowej </t>
  </si>
  <si>
    <t>Wzmacnianie podłoża gruntowego geosiatkami i geowókninami na gruntach o niskiej nośności sposobem mechanicznym - GEORUSZT TRÓJOSIOWY</t>
  </si>
  <si>
    <t>Podbudowa z kruszywa łamanego stabilizowane mechaniczne 0/31,5 - warstwa dolna o grubości po zagęszczeniu 30 cm</t>
  </si>
  <si>
    <t>Podbudowa z kruszywa stabilizowanego cementem Rm=2,5 MPa - warstwa o grubości po zagęszczeniu 15 cm</t>
  </si>
  <si>
    <t>Podbudowa  z kruszywa łamanego stabilizowane mechaniczne 0/31,5  - warstwa górna o grubości po zagęszczeniu 25 cm</t>
  </si>
  <si>
    <t>Obrzeża kamienne o wymiarach 30x8 cm cm na podsypce cementowo-piaskowej 1:4</t>
  </si>
  <si>
    <t>Rozebranie nawierzchni z mieszanek mineralno-bitumicznych o grubości 7,5 cm</t>
  </si>
  <si>
    <t>Rozebranie nawierzchni z płyt drogowych betonowych typu TRYLINKA o grub. 12 cm z wypełnieniem spoin piaskiem</t>
  </si>
  <si>
    <t>PODBUDOWY POD NAWIERZCHNIĘ JEZDNI Z KOSTKI KAMIENNEJ RZĘDOWEJ TYPU "STAROBRUK" 14-16 cm (1)</t>
  </si>
  <si>
    <t>PODBUDOWY POD NAWIERZCHNIE CHODNIKA Z KOSTKI KAMIENNEJ CIĘTO-ŁUPANEJ 9/11 cm (2)</t>
  </si>
  <si>
    <t>PODBUDOWY POD NAWIERZCHNIE CHODNIKA Z KOSTKI KAMIENNEJ ŁUPANEJ 9/11 cm (3)</t>
  </si>
  <si>
    <t>PODBUDOWY POD NAWIERZCHNIE CHODNIKA Z KOSTKI KAMIENNEJ ŁUPANEJ 4/6 cm (4)</t>
  </si>
  <si>
    <t>NAWIERZCHNIA JEZDNI Z KOSTKI KAMIENNEJ RZĘDOWEJ TYPU "STAROBRUK" 14-16 cm (1)</t>
  </si>
  <si>
    <t>NAWIERZCHNIA CHODNIKA Z KOSTKI KAMIENNEJ CIĘTO - ŁUPANEJ 9/11 cm KOLORU SZAREGO (2)</t>
  </si>
  <si>
    <t>NAWIERZCHNIA CHODNIKA Z KOSTKI KAMIENNEJ ŁUPANEJ 9/11 cm KOLORU SZAREGO (3)</t>
  </si>
  <si>
    <t>NAWIERZCHNIA CHODNIKA Z KOSTKI KAMIENNEJ ŁUPANEJ 4/6 cm KOLORU SZAREGO (4)</t>
  </si>
  <si>
    <t>Oporniki kamienne o wymiarach 12x25 cm na podsypce cementowo-piaskowej 1:4 oraz na ławie betonowej C 12/15 z oporem</t>
  </si>
  <si>
    <t>Przymocowanie tablic znaków drogowych informacyjnych</t>
  </si>
  <si>
    <t>Słupki wygradzające wraz z montażem</t>
  </si>
  <si>
    <t>Rozebranie podbudowy istniejącej grubości 15 cm</t>
  </si>
  <si>
    <t>Tablice wg. SIWZ</t>
  </si>
  <si>
    <t>4.5</t>
  </si>
  <si>
    <t>Razem dział: Tablice wg. SIWZ</t>
  </si>
  <si>
    <t xml:space="preserve">szt. </t>
  </si>
  <si>
    <t>REGULACJA LAMP OŚWIETLENIA ULICZNEGO</t>
  </si>
  <si>
    <t>Zakres rzeczowy zamówienia finansowany przez Gminę Miasta Gdańska</t>
  </si>
  <si>
    <t>KRATY SYSTEMOWE Z RAMĄ Z KĄTOWNIKA NA NAŚWIETLA + WYKONANIE MURKA + ODTWORZENIE TYNKU NA ŚCIANIE BUDYNKU (PODANA JEST ŁĄCZNA POWIERZCHNIA KRAT)</t>
  </si>
  <si>
    <t xml:space="preserve">  "Modernizacja jezdni i chodników ul. Przędzalniczej  w Gdańsku"</t>
  </si>
  <si>
    <t>Rozebranie nawierzchni z kostki kamiennej rzędowej  na podcypce cementowo - piaskowej  z oczyszczeniem, segregowaniem i przygotowaniem do ponownego wbudowania</t>
  </si>
  <si>
    <t>Wywóz materiału z rozbiórki  na legalne składowisko lub składowisko GZDiZ wraz z kosztami utylizacji/składowania</t>
  </si>
  <si>
    <t>Wykopy oraz przekopy  na odkład -nasyp niekontrolowany i nasyp budowlany</t>
  </si>
  <si>
    <t xml:space="preserve">Nawierzchnia z kostki kamiennej rzędowej typu "STAROBRUK"na podsypce cementowo-piaskowej o grubości 5 cm wraz z wykonaniem fugi do nawierzchni kamiennej- MATERIAŁ Z ROZBIÓRKI ISTNIEJĄCEJ NAWIERZCHNI </t>
  </si>
  <si>
    <t>Nawierzchnia z kostki kamiennej rzędowej typu "STAROBRUK"na podsypce cementowo-piaskowej o grubości 5 cm wraz z wykonaniem fugi do nawierzchni kamiennej- MATERIAŁ NOWY</t>
  </si>
  <si>
    <t>Nawierzchnie z kostki kamiennej 9/11 cm cięto - łupanej koloru szarego na podsypce cementowo-piaskowej o grubości 5 cm wraz z wykonaniem fugi do nawierzchni kamiennej</t>
  </si>
  <si>
    <t>Nawierzchnie z kostki kamiennej 9/11 cm łupanej koloru szarego na podsypce cementowo-piaskowej o grubości 5 cm wraz z wykonaniem fugi do nawierzchni kamiennej</t>
  </si>
  <si>
    <t>Nawierzchnie z kostki kamiennej 4/6 cm łupanej koloru szarego na podsypce cementowo-piaskowej o grubości 5 cm wraz z wykonaniem fugi do nawierzchni kamiennej</t>
  </si>
  <si>
    <t>Nawierzchnie z płyt betonowych 50x50x7 cm na podsypce cementowo-piaskowej o grubości 5 cm z wypełnieniem spoin zaprawą cementową</t>
  </si>
  <si>
    <t>NAWIERZCHNIA Z PŁYT CHODNIKOWYCH 50x50 cm</t>
  </si>
  <si>
    <t xml:space="preserve">Rozebranie chodników z płyt betonowych 50x50x7 cm na podcypce cementowo - piaskowej </t>
  </si>
  <si>
    <t>Przymocowanie tablic znaków drogowych informacyjnych - tablice istniejące</t>
  </si>
  <si>
    <t>Zdejmowanie tablic znaków drogowych - 3 szt do ponownego montażu</t>
  </si>
  <si>
    <t>Ustawienie słupków stylizowanychdo znaków drogowych</t>
  </si>
  <si>
    <t>Regulacja wysokościowa studni telekomunikacyjnych/teletechnicznych wraz z wymianą z pokrywami</t>
  </si>
  <si>
    <t>Wymiana i regulacja pionowa studzienek dla zaworów wodociągowych, gazowych - ELEMENTY WOD (2 SZT.) + GAZ (6 SZT.)</t>
  </si>
  <si>
    <t>Regulacja wysokościowa studzienek deszczowych DN500 z wpustami ulicznymi</t>
  </si>
  <si>
    <t>Regulacja wysokościowa studni sanitarnych DN1200, obejmująca: wymianę włazu na nowy kl. D400, zamykany z logo, demontaż zwężki, montaż kręgu i płyty nastudziennej</t>
  </si>
  <si>
    <t>Kanały z rur PVC SN8 lite DN315
(uwzględnić: wykopy szalowane, pełny wywóz i utylizację urobku, demontaż i utylizację istniejacego kanału DN200, montaż kanału DN315, zasypanie wykopu dowiezionym materiałem sypkim  zagęszczalnym.)</t>
  </si>
  <si>
    <t>mb</t>
  </si>
  <si>
    <t>Studnie betonowe DN1200
(uwzględnić: wykopy szalowane, pełny wywóz i utylizacją urobku, demontaż i utylizację istniejących studni cegalnych, montaż nowych studni bet. DN1200 z osadnikami, z pierścieniami odciążajacymi i ryglowanymi włazami kl. D400 z logo, zasypanie wykopu dowiezionym materiałem sypkim  zagęszczalnym.)</t>
  </si>
  <si>
    <t>Przyłacza do rynien z rur PVC SN8 lite DN160
(uwzględnić: wykopy szalowane, pełny wywóz i utylizację urobku, demontaż i utylizację istniejacych starych przyłączy, montaż przyłaczy DN160, zasypanie wykopu dowiezionym materiałem sypkim  zagęszczalnym.)</t>
  </si>
  <si>
    <t>Montaż/wymiana rewizji rynnowych (rewizje żeliwne)</t>
  </si>
  <si>
    <t>Studzienki ściekowe DN500
(uwzględnić: wykopy z pełnym wywozem i utylizacją urobku, montaż studzienek bet. DN500 z osadnikiem z pierścieniami odciążajacymi i kratą kl. D400 uchylną  z żeliwa szarego zamykaną śrubą, zasypanie wykopu dowiezionym materiałem sypkim  zagęszczalnym.)</t>
  </si>
  <si>
    <t>Przyłacza do wpustów z rur PVC SN8 lite DN200
(uwzględnić: wykopy szalowane, pełny wywóz i utylizację urobku, montaż przyłaczy DN200, zasypanie wykopu dowiezionym materiałem sypkim  zagęszczalnym.)</t>
  </si>
  <si>
    <t>Rozebranie i odtworzenie nawierzchni ul. Szerokiej (ok. 12 m2) i ul. Św. Ducha ok. 18 m2) z doprowadzeniem do stanu pierwotnego</t>
  </si>
  <si>
    <t>VAT 23%</t>
  </si>
  <si>
    <t>Zakres rzeczowy zamówienia finansowany przez Gdańskie Wody sp. z o. o.</t>
  </si>
  <si>
    <t xml:space="preserve">REMONT KANALIZACJI DESZCZOWEJ </t>
  </si>
  <si>
    <t xml:space="preserve">Razem dział: REMONT KANALIZACJI DESZCZOWEJ </t>
  </si>
  <si>
    <t>Wartość kosztorysowa robót netto GMG</t>
  </si>
  <si>
    <t>Wartość kosztorysowa robót brutto GMG</t>
  </si>
  <si>
    <t>Wartość kosztorysowa robót netto GW</t>
  </si>
  <si>
    <t>Wartość kosztorysowa robót brutto GW</t>
  </si>
  <si>
    <t>Wartość kosztorysowa robót brutto GMG +GW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</si>
</sst>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 applyNumberFormat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 applyNumberFormat="1" applyFont="1" applyFill="1" applyBorder="1" applyAlignment="1" applyProtection="1">
      <alignment vertical="top"/>
    </xf>
    <xf numFmtId="1" fontId="3" fillId="0" borderId="5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top"/>
    </xf>
    <xf numFmtId="49" fontId="11" fillId="0" borderId="2" xfId="0" applyNumberFormat="1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43" fontId="11" fillId="0" borderId="3" xfId="1" applyFont="1" applyBorder="1" applyAlignment="1" applyProtection="1">
      <alignment horizontal="center" vertical="center" wrapText="1"/>
    </xf>
    <xf numFmtId="43" fontId="11" fillId="0" borderId="3" xfId="1" applyFont="1" applyBorder="1" applyAlignment="1" applyProtection="1">
      <alignment horizontal="center" vertical="center"/>
    </xf>
    <xf numFmtId="4" fontId="11" fillId="0" borderId="4" xfId="1" applyNumberFormat="1" applyFont="1" applyBorder="1" applyAlignment="1" applyProtection="1">
      <alignment horizontal="center" vertical="center" wrapText="1"/>
    </xf>
    <xf numFmtId="49" fontId="9" fillId="0" borderId="10" xfId="0" applyNumberFormat="1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49" fontId="9" fillId="0" borderId="11" xfId="0" applyNumberFormat="1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1" fontId="12" fillId="0" borderId="7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vertical="center" wrapText="1"/>
    </xf>
    <xf numFmtId="43" fontId="12" fillId="0" borderId="8" xfId="1" applyFont="1" applyFill="1" applyBorder="1" applyAlignment="1" applyProtection="1">
      <alignment horizontal="center" vertical="center"/>
    </xf>
    <xf numFmtId="4" fontId="12" fillId="0" borderId="9" xfId="1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43" fontId="8" fillId="0" borderId="1" xfId="1" applyFont="1" applyFill="1" applyBorder="1" applyAlignment="1" applyProtection="1">
      <alignment horizontal="center" vertical="center"/>
    </xf>
    <xf numFmtId="43" fontId="8" fillId="2" borderId="1" xfId="1" applyFont="1" applyFill="1" applyBorder="1" applyAlignment="1" applyProtection="1">
      <alignment horizontal="center" vertical="center"/>
      <protection locked="0"/>
    </xf>
    <xf numFmtId="4" fontId="8" fillId="0" borderId="6" xfId="1" applyNumberFormat="1" applyFont="1" applyFill="1" applyBorder="1" applyAlignment="1" applyProtection="1">
      <alignment horizontal="center" vertical="center"/>
    </xf>
    <xf numFmtId="43" fontId="8" fillId="0" borderId="1" xfId="1" applyFont="1" applyFill="1" applyBorder="1" applyAlignment="1" applyProtection="1">
      <alignment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vertical="center" wrapText="1"/>
    </xf>
    <xf numFmtId="43" fontId="12" fillId="0" borderId="1" xfId="1" applyFont="1" applyFill="1" applyBorder="1" applyAlignment="1" applyProtection="1">
      <alignment horizontal="center" vertical="center"/>
    </xf>
    <xf numFmtId="4" fontId="12" fillId="0" borderId="6" xfId="1" applyNumberFormat="1" applyFont="1" applyFill="1" applyBorder="1" applyAlignment="1" applyProtection="1">
      <alignment horizontal="center" vertical="center"/>
    </xf>
    <xf numFmtId="49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43" fontId="12" fillId="0" borderId="1" xfId="1" applyFont="1" applyFill="1" applyBorder="1" applyAlignment="1" applyProtection="1">
      <alignment vertical="center"/>
    </xf>
    <xf numFmtId="1" fontId="12" fillId="0" borderId="5" xfId="0" applyNumberFormat="1" applyFont="1" applyFill="1" applyBorder="1" applyAlignment="1" applyProtection="1">
      <alignment horizontal="center" vertical="center"/>
    </xf>
    <xf numFmtId="1" fontId="8" fillId="0" borderId="5" xfId="0" applyNumberFormat="1" applyFont="1" applyFill="1" applyBorder="1" applyAlignment="1" applyProtection="1">
      <alignment horizontal="center" vertical="center"/>
    </xf>
    <xf numFmtId="43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4" fontId="14" fillId="0" borderId="18" xfId="1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43" fontId="8" fillId="0" borderId="0" xfId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43" fontId="12" fillId="0" borderId="0" xfId="1" applyFont="1" applyFill="1" applyBorder="1" applyAlignment="1" applyProtection="1">
      <alignment horizontal="center" vertical="center"/>
    </xf>
    <xf numFmtId="4" fontId="12" fillId="0" borderId="19" xfId="1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right" vertical="center" wrapText="1"/>
    </xf>
    <xf numFmtId="0" fontId="13" fillId="0" borderId="15" xfId="0" applyFont="1" applyBorder="1" applyAlignment="1" applyProtection="1">
      <alignment horizontal="right" vertical="center" wrapText="1"/>
    </xf>
    <xf numFmtId="0" fontId="13" fillId="0" borderId="17" xfId="0" applyFont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</cellXfs>
  <cellStyles count="5">
    <cellStyle name="Dziesiętny" xfId="1" builtinId="3"/>
    <cellStyle name="Dziesiętny 2" xfId="4" xr:uid="{00000000-0005-0000-0000-000001000000}"/>
    <cellStyle name="Normalny" xfId="0" builtinId="0"/>
    <cellStyle name="Normalny 2" xfId="2" xr:uid="{00000000-0005-0000-0000-000003000000}"/>
    <cellStyle name="Normalny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08"/>
  <sheetViews>
    <sheetView showZeros="0" tabSelected="1" view="pageBreakPreview" zoomScale="85" zoomScaleNormal="100" zoomScaleSheetLayoutView="85" workbookViewId="0">
      <selection activeCell="F102" sqref="F102"/>
    </sheetView>
  </sheetViews>
  <sheetFormatPr defaultRowHeight="12.75" x14ac:dyDescent="0.2"/>
  <cols>
    <col min="1" max="1" width="9.140625" style="2"/>
    <col min="2" max="2" width="5" style="36" customWidth="1"/>
    <col min="3" max="3" width="68.5703125" style="37" customWidth="1"/>
    <col min="4" max="4" width="13" style="38" customWidth="1"/>
    <col min="5" max="5" width="14.140625" style="38" customWidth="1"/>
    <col min="6" max="6" width="17.7109375" style="38" customWidth="1"/>
    <col min="7" max="7" width="16.42578125" style="39" customWidth="1"/>
    <col min="8" max="16384" width="9.140625" style="2"/>
  </cols>
  <sheetData>
    <row r="2" spans="2:7" ht="30" customHeight="1" x14ac:dyDescent="0.2">
      <c r="B2" s="48" t="s">
        <v>10</v>
      </c>
      <c r="C2" s="48"/>
      <c r="D2" s="48"/>
      <c r="E2" s="48"/>
      <c r="F2" s="48"/>
      <c r="G2" s="48"/>
    </row>
    <row r="3" spans="2:7" ht="30" customHeight="1" thickBot="1" x14ac:dyDescent="0.25">
      <c r="B3" s="49" t="s">
        <v>80</v>
      </c>
      <c r="C3" s="50"/>
      <c r="D3" s="50"/>
      <c r="E3" s="50"/>
      <c r="F3" s="50"/>
      <c r="G3" s="50"/>
    </row>
    <row r="4" spans="2:7" ht="27" customHeight="1" thickBot="1" x14ac:dyDescent="0.25">
      <c r="B4" s="51" t="s">
        <v>78</v>
      </c>
      <c r="C4" s="52"/>
      <c r="D4" s="52"/>
      <c r="E4" s="52"/>
      <c r="F4" s="52"/>
      <c r="G4" s="53"/>
    </row>
    <row r="5" spans="2:7" ht="36" x14ac:dyDescent="0.2">
      <c r="B5" s="3" t="s">
        <v>0</v>
      </c>
      <c r="C5" s="4" t="s">
        <v>1</v>
      </c>
      <c r="D5" s="5" t="s">
        <v>11</v>
      </c>
      <c r="E5" s="6" t="s">
        <v>4</v>
      </c>
      <c r="F5" s="5" t="s">
        <v>12</v>
      </c>
      <c r="G5" s="7" t="s">
        <v>13</v>
      </c>
    </row>
    <row r="6" spans="2:7" ht="15" customHeight="1" thickBot="1" x14ac:dyDescent="0.25">
      <c r="B6" s="8">
        <v>1</v>
      </c>
      <c r="C6" s="9">
        <v>2</v>
      </c>
      <c r="D6" s="10">
        <v>3</v>
      </c>
      <c r="E6" s="11">
        <v>4</v>
      </c>
      <c r="F6" s="10">
        <v>5</v>
      </c>
      <c r="G6" s="12">
        <v>6</v>
      </c>
    </row>
    <row r="7" spans="2:7" ht="35.1" customHeight="1" x14ac:dyDescent="0.2">
      <c r="B7" s="13" t="s">
        <v>15</v>
      </c>
      <c r="C7" s="14" t="s">
        <v>50</v>
      </c>
      <c r="D7" s="15"/>
      <c r="E7" s="15"/>
      <c r="F7" s="15"/>
      <c r="G7" s="16"/>
    </row>
    <row r="8" spans="2:7" ht="35.1" customHeight="1" x14ac:dyDescent="0.2">
      <c r="B8" s="17">
        <v>1</v>
      </c>
      <c r="C8" s="18" t="s">
        <v>2</v>
      </c>
      <c r="D8" s="19" t="s">
        <v>3</v>
      </c>
      <c r="E8" s="19">
        <v>0.08</v>
      </c>
      <c r="F8" s="20"/>
      <c r="G8" s="21">
        <f>ROUND(F8*E8,2)</f>
        <v>0</v>
      </c>
    </row>
    <row r="9" spans="2:7" ht="35.1" customHeight="1" x14ac:dyDescent="0.2">
      <c r="B9" s="17">
        <v>2</v>
      </c>
      <c r="C9" s="18" t="s">
        <v>52</v>
      </c>
      <c r="D9" s="19" t="s">
        <v>14</v>
      </c>
      <c r="E9" s="22">
        <v>78.599999999999994</v>
      </c>
      <c r="F9" s="20"/>
      <c r="G9" s="21">
        <f>ROUND(F9*E9,2)</f>
        <v>0</v>
      </c>
    </row>
    <row r="10" spans="2:7" ht="35.1" customHeight="1" x14ac:dyDescent="0.2">
      <c r="B10" s="17">
        <v>3</v>
      </c>
      <c r="C10" s="18" t="s">
        <v>59</v>
      </c>
      <c r="D10" s="19" t="s">
        <v>14</v>
      </c>
      <c r="E10" s="22">
        <v>324.10000000000002</v>
      </c>
      <c r="F10" s="20"/>
      <c r="G10" s="21">
        <f>ROUND(F10*E10,2)</f>
        <v>0</v>
      </c>
    </row>
    <row r="11" spans="2:7" ht="35.1" customHeight="1" x14ac:dyDescent="0.2">
      <c r="B11" s="17">
        <v>4</v>
      </c>
      <c r="C11" s="40" t="s">
        <v>81</v>
      </c>
      <c r="D11" s="19" t="s">
        <v>14</v>
      </c>
      <c r="E11" s="22">
        <v>324.10000000000002</v>
      </c>
      <c r="F11" s="20"/>
      <c r="G11" s="21">
        <f t="shared" ref="G11" si="0">ROUND(F11*E11,2)</f>
        <v>0</v>
      </c>
    </row>
    <row r="12" spans="2:7" ht="35.1" customHeight="1" x14ac:dyDescent="0.2">
      <c r="B12" s="17">
        <v>5</v>
      </c>
      <c r="C12" s="40" t="s">
        <v>91</v>
      </c>
      <c r="D12" s="19" t="s">
        <v>14</v>
      </c>
      <c r="E12" s="22">
        <v>402.1</v>
      </c>
      <c r="F12" s="20"/>
      <c r="G12" s="21">
        <f t="shared" ref="G12" si="1">ROUND(F12*E12,2)</f>
        <v>0</v>
      </c>
    </row>
    <row r="13" spans="2:7" ht="35.1" customHeight="1" x14ac:dyDescent="0.2">
      <c r="B13" s="17">
        <v>6</v>
      </c>
      <c r="C13" s="18" t="s">
        <v>60</v>
      </c>
      <c r="D13" s="19" t="s">
        <v>14</v>
      </c>
      <c r="E13" s="22">
        <v>109</v>
      </c>
      <c r="F13" s="20"/>
      <c r="G13" s="21">
        <f t="shared" ref="G13:G15" si="2">ROUND(F13*E13,2)</f>
        <v>0</v>
      </c>
    </row>
    <row r="14" spans="2:7" ht="35.1" customHeight="1" x14ac:dyDescent="0.2">
      <c r="B14" s="17">
        <v>7</v>
      </c>
      <c r="C14" s="18" t="s">
        <v>72</v>
      </c>
      <c r="D14" s="19" t="s">
        <v>14</v>
      </c>
      <c r="E14" s="22">
        <v>829</v>
      </c>
      <c r="F14" s="20"/>
      <c r="G14" s="21">
        <f t="shared" si="2"/>
        <v>0</v>
      </c>
    </row>
    <row r="15" spans="2:7" ht="35.1" customHeight="1" x14ac:dyDescent="0.2">
      <c r="B15" s="17">
        <v>8</v>
      </c>
      <c r="C15" s="18" t="s">
        <v>49</v>
      </c>
      <c r="D15" s="19" t="s">
        <v>27</v>
      </c>
      <c r="E15" s="22">
        <v>30.5</v>
      </c>
      <c r="F15" s="20"/>
      <c r="G15" s="21">
        <f t="shared" si="2"/>
        <v>0</v>
      </c>
    </row>
    <row r="16" spans="2:7" ht="35.1" customHeight="1" x14ac:dyDescent="0.2">
      <c r="B16" s="17">
        <v>9</v>
      </c>
      <c r="C16" s="18" t="s">
        <v>29</v>
      </c>
      <c r="D16" s="19" t="s">
        <v>27</v>
      </c>
      <c r="E16" s="22">
        <v>165</v>
      </c>
      <c r="F16" s="20"/>
      <c r="G16" s="21">
        <f t="shared" ref="G16" si="3">ROUND(F16*E16,2)</f>
        <v>0</v>
      </c>
    </row>
    <row r="17" spans="2:7" ht="35.1" customHeight="1" x14ac:dyDescent="0.2">
      <c r="B17" s="17">
        <v>10</v>
      </c>
      <c r="C17" s="18" t="s">
        <v>53</v>
      </c>
      <c r="D17" s="19" t="s">
        <v>27</v>
      </c>
      <c r="E17" s="22">
        <v>5.5</v>
      </c>
      <c r="F17" s="20"/>
      <c r="G17" s="21">
        <f>ROUND(F17*E17,2)</f>
        <v>0</v>
      </c>
    </row>
    <row r="18" spans="2:7" ht="35.1" customHeight="1" x14ac:dyDescent="0.2">
      <c r="B18" s="17">
        <v>11</v>
      </c>
      <c r="C18" s="40" t="s">
        <v>82</v>
      </c>
      <c r="D18" s="19" t="s">
        <v>20</v>
      </c>
      <c r="E18" s="19">
        <v>116.05</v>
      </c>
      <c r="F18" s="20"/>
      <c r="G18" s="21">
        <f>ROUND(F18*E18,2)</f>
        <v>0</v>
      </c>
    </row>
    <row r="19" spans="2:7" ht="35.1" customHeight="1" x14ac:dyDescent="0.2">
      <c r="B19" s="23"/>
      <c r="C19" s="24" t="s">
        <v>51</v>
      </c>
      <c r="D19" s="25"/>
      <c r="E19" s="25"/>
      <c r="F19" s="25"/>
      <c r="G19" s="26">
        <f>SUBTOTAL(109,G8:G18)</f>
        <v>0</v>
      </c>
    </row>
    <row r="20" spans="2:7" ht="35.1" customHeight="1" x14ac:dyDescent="0.2">
      <c r="B20" s="27" t="s">
        <v>16</v>
      </c>
      <c r="C20" s="24" t="s">
        <v>31</v>
      </c>
      <c r="D20" s="19"/>
      <c r="E20" s="22"/>
      <c r="F20" s="25"/>
      <c r="G20" s="26"/>
    </row>
    <row r="21" spans="2:7" ht="35.1" customHeight="1" x14ac:dyDescent="0.2">
      <c r="B21" s="23">
        <v>12</v>
      </c>
      <c r="C21" s="40" t="s">
        <v>83</v>
      </c>
      <c r="D21" s="19" t="s">
        <v>20</v>
      </c>
      <c r="E21" s="22">
        <v>353.15</v>
      </c>
      <c r="F21" s="20"/>
      <c r="G21" s="21">
        <f>ROUND(F21*E21,2)</f>
        <v>0</v>
      </c>
    </row>
    <row r="22" spans="2:7" ht="35.1" customHeight="1" x14ac:dyDescent="0.2">
      <c r="B22" s="23">
        <v>13</v>
      </c>
      <c r="C22" s="18" t="s">
        <v>38</v>
      </c>
      <c r="D22" s="19" t="s">
        <v>20</v>
      </c>
      <c r="E22" s="22">
        <f>E21</f>
        <v>353.15</v>
      </c>
      <c r="F22" s="20"/>
      <c r="G22" s="21">
        <f>ROUND(F22*E22,2)</f>
        <v>0</v>
      </c>
    </row>
    <row r="23" spans="2:7" ht="35.1" customHeight="1" x14ac:dyDescent="0.2">
      <c r="B23" s="23"/>
      <c r="C23" s="24" t="s">
        <v>42</v>
      </c>
      <c r="D23" s="25"/>
      <c r="E23" s="25"/>
      <c r="F23" s="25"/>
      <c r="G23" s="26">
        <f>SUBTOTAL(109,G21:G22)</f>
        <v>0</v>
      </c>
    </row>
    <row r="24" spans="2:7" ht="35.1" customHeight="1" x14ac:dyDescent="0.2">
      <c r="B24" s="28" t="s">
        <v>23</v>
      </c>
      <c r="C24" s="24" t="s">
        <v>32</v>
      </c>
      <c r="D24" s="25"/>
      <c r="E24" s="25"/>
      <c r="F24" s="25"/>
      <c r="G24" s="21"/>
    </row>
    <row r="25" spans="2:7" ht="35.1" customHeight="1" x14ac:dyDescent="0.2">
      <c r="B25" s="28" t="s">
        <v>24</v>
      </c>
      <c r="C25" s="24" t="s">
        <v>61</v>
      </c>
      <c r="D25" s="25"/>
      <c r="E25" s="25"/>
      <c r="F25" s="25"/>
      <c r="G25" s="21"/>
    </row>
    <row r="26" spans="2:7" ht="35.1" customHeight="1" x14ac:dyDescent="0.2">
      <c r="B26" s="17">
        <v>14</v>
      </c>
      <c r="C26" s="18" t="s">
        <v>33</v>
      </c>
      <c r="D26" s="19" t="s">
        <v>14</v>
      </c>
      <c r="E26" s="19">
        <v>261</v>
      </c>
      <c r="F26" s="20"/>
      <c r="G26" s="21">
        <f t="shared" ref="G26:G31" si="4">ROUND(F26*E26,2)</f>
        <v>0</v>
      </c>
    </row>
    <row r="27" spans="2:7" ht="35.1" customHeight="1" x14ac:dyDescent="0.2">
      <c r="B27" s="17">
        <v>15</v>
      </c>
      <c r="C27" s="18" t="s">
        <v>39</v>
      </c>
      <c r="D27" s="19" t="s">
        <v>14</v>
      </c>
      <c r="E27" s="19">
        <v>261</v>
      </c>
      <c r="F27" s="20"/>
      <c r="G27" s="21">
        <f t="shared" si="4"/>
        <v>0</v>
      </c>
    </row>
    <row r="28" spans="2:7" ht="35.1" customHeight="1" x14ac:dyDescent="0.2">
      <c r="B28" s="17">
        <v>16</v>
      </c>
      <c r="C28" s="18" t="s">
        <v>54</v>
      </c>
      <c r="D28" s="19" t="s">
        <v>14</v>
      </c>
      <c r="E28" s="19">
        <v>261</v>
      </c>
      <c r="F28" s="20"/>
      <c r="G28" s="21">
        <f t="shared" si="4"/>
        <v>0</v>
      </c>
    </row>
    <row r="29" spans="2:7" ht="35.1" customHeight="1" x14ac:dyDescent="0.2">
      <c r="B29" s="17">
        <v>17</v>
      </c>
      <c r="C29" s="18" t="s">
        <v>55</v>
      </c>
      <c r="D29" s="19" t="s">
        <v>14</v>
      </c>
      <c r="E29" s="19">
        <v>261</v>
      </c>
      <c r="F29" s="20"/>
      <c r="G29" s="21">
        <f t="shared" ref="G29" si="5">ROUND(F29*E29,2)</f>
        <v>0</v>
      </c>
    </row>
    <row r="30" spans="2:7" ht="35.1" customHeight="1" x14ac:dyDescent="0.2">
      <c r="B30" s="17">
        <v>18</v>
      </c>
      <c r="C30" s="18" t="s">
        <v>56</v>
      </c>
      <c r="D30" s="19" t="s">
        <v>14</v>
      </c>
      <c r="E30" s="19">
        <v>261</v>
      </c>
      <c r="F30" s="20"/>
      <c r="G30" s="21">
        <f t="shared" si="4"/>
        <v>0</v>
      </c>
    </row>
    <row r="31" spans="2:7" ht="35.1" customHeight="1" x14ac:dyDescent="0.2">
      <c r="B31" s="17">
        <v>19</v>
      </c>
      <c r="C31" s="18" t="s">
        <v>57</v>
      </c>
      <c r="D31" s="19" t="s">
        <v>14</v>
      </c>
      <c r="E31" s="19">
        <v>261</v>
      </c>
      <c r="F31" s="20"/>
      <c r="G31" s="21">
        <f t="shared" si="4"/>
        <v>0</v>
      </c>
    </row>
    <row r="32" spans="2:7" ht="35.1" customHeight="1" x14ac:dyDescent="0.2">
      <c r="B32" s="28" t="s">
        <v>28</v>
      </c>
      <c r="C32" s="24" t="s">
        <v>62</v>
      </c>
      <c r="D32" s="25"/>
      <c r="E32" s="25"/>
      <c r="F32" s="25"/>
      <c r="G32" s="21"/>
    </row>
    <row r="33" spans="2:7" ht="35.1" customHeight="1" x14ac:dyDescent="0.2">
      <c r="B33" s="17">
        <v>20</v>
      </c>
      <c r="C33" s="18" t="s">
        <v>33</v>
      </c>
      <c r="D33" s="19" t="s">
        <v>14</v>
      </c>
      <c r="E33" s="19">
        <v>174</v>
      </c>
      <c r="F33" s="20"/>
      <c r="G33" s="21">
        <f t="shared" ref="G33:G38" si="6">ROUND(F33*E33,2)</f>
        <v>0</v>
      </c>
    </row>
    <row r="34" spans="2:7" ht="35.1" customHeight="1" x14ac:dyDescent="0.2">
      <c r="B34" s="17">
        <v>21</v>
      </c>
      <c r="C34" s="18" t="s">
        <v>39</v>
      </c>
      <c r="D34" s="19" t="s">
        <v>14</v>
      </c>
      <c r="E34" s="19">
        <v>174</v>
      </c>
      <c r="F34" s="20"/>
      <c r="G34" s="21">
        <f t="shared" si="6"/>
        <v>0</v>
      </c>
    </row>
    <row r="35" spans="2:7" ht="35.1" customHeight="1" x14ac:dyDescent="0.2">
      <c r="B35" s="17">
        <v>22</v>
      </c>
      <c r="C35" s="18" t="s">
        <v>54</v>
      </c>
      <c r="D35" s="19" t="s">
        <v>14</v>
      </c>
      <c r="E35" s="19">
        <v>174</v>
      </c>
      <c r="F35" s="20"/>
      <c r="G35" s="21">
        <f t="shared" si="6"/>
        <v>0</v>
      </c>
    </row>
    <row r="36" spans="2:7" ht="35.1" customHeight="1" x14ac:dyDescent="0.2">
      <c r="B36" s="17">
        <v>23</v>
      </c>
      <c r="C36" s="18" t="s">
        <v>55</v>
      </c>
      <c r="D36" s="19" t="s">
        <v>14</v>
      </c>
      <c r="E36" s="19">
        <v>174</v>
      </c>
      <c r="F36" s="20"/>
      <c r="G36" s="21">
        <f t="shared" si="6"/>
        <v>0</v>
      </c>
    </row>
    <row r="37" spans="2:7" ht="35.1" customHeight="1" x14ac:dyDescent="0.2">
      <c r="B37" s="17">
        <v>24</v>
      </c>
      <c r="C37" s="18" t="s">
        <v>56</v>
      </c>
      <c r="D37" s="19" t="s">
        <v>14</v>
      </c>
      <c r="E37" s="19">
        <v>174</v>
      </c>
      <c r="F37" s="20"/>
      <c r="G37" s="21">
        <f t="shared" si="6"/>
        <v>0</v>
      </c>
    </row>
    <row r="38" spans="2:7" ht="35.1" customHeight="1" x14ac:dyDescent="0.2">
      <c r="B38" s="17">
        <v>25</v>
      </c>
      <c r="C38" s="18" t="s">
        <v>57</v>
      </c>
      <c r="D38" s="19" t="s">
        <v>14</v>
      </c>
      <c r="E38" s="19">
        <v>174</v>
      </c>
      <c r="F38" s="20"/>
      <c r="G38" s="21">
        <f t="shared" si="6"/>
        <v>0</v>
      </c>
    </row>
    <row r="39" spans="2:7" ht="35.1" customHeight="1" x14ac:dyDescent="0.2">
      <c r="B39" s="28" t="s">
        <v>30</v>
      </c>
      <c r="C39" s="24" t="s">
        <v>63</v>
      </c>
      <c r="D39" s="25"/>
      <c r="E39" s="25"/>
      <c r="F39" s="25"/>
      <c r="G39" s="21"/>
    </row>
    <row r="40" spans="2:7" ht="35.1" customHeight="1" x14ac:dyDescent="0.2">
      <c r="B40" s="17">
        <v>26</v>
      </c>
      <c r="C40" s="18" t="s">
        <v>33</v>
      </c>
      <c r="D40" s="19" t="s">
        <v>14</v>
      </c>
      <c r="E40" s="19">
        <v>168</v>
      </c>
      <c r="F40" s="20"/>
      <c r="G40" s="21">
        <f t="shared" ref="G40:G45" si="7">ROUND(F40*E40,2)</f>
        <v>0</v>
      </c>
    </row>
    <row r="41" spans="2:7" ht="35.1" customHeight="1" x14ac:dyDescent="0.2">
      <c r="B41" s="17">
        <v>27</v>
      </c>
      <c r="C41" s="18" t="s">
        <v>39</v>
      </c>
      <c r="D41" s="19" t="s">
        <v>14</v>
      </c>
      <c r="E41" s="19">
        <v>168</v>
      </c>
      <c r="F41" s="20"/>
      <c r="G41" s="21">
        <f t="shared" si="7"/>
        <v>0</v>
      </c>
    </row>
    <row r="42" spans="2:7" ht="35.1" customHeight="1" x14ac:dyDescent="0.2">
      <c r="B42" s="17">
        <v>28</v>
      </c>
      <c r="C42" s="18" t="s">
        <v>54</v>
      </c>
      <c r="D42" s="19" t="s">
        <v>14</v>
      </c>
      <c r="E42" s="19">
        <v>168</v>
      </c>
      <c r="F42" s="20"/>
      <c r="G42" s="21">
        <f t="shared" si="7"/>
        <v>0</v>
      </c>
    </row>
    <row r="43" spans="2:7" ht="35.1" customHeight="1" x14ac:dyDescent="0.2">
      <c r="B43" s="17">
        <v>29</v>
      </c>
      <c r="C43" s="18" t="s">
        <v>55</v>
      </c>
      <c r="D43" s="19" t="s">
        <v>14</v>
      </c>
      <c r="E43" s="19">
        <v>168</v>
      </c>
      <c r="F43" s="20"/>
      <c r="G43" s="21">
        <f t="shared" si="7"/>
        <v>0</v>
      </c>
    </row>
    <row r="44" spans="2:7" ht="35.1" customHeight="1" x14ac:dyDescent="0.2">
      <c r="B44" s="17">
        <v>30</v>
      </c>
      <c r="C44" s="18" t="s">
        <v>56</v>
      </c>
      <c r="D44" s="19" t="s">
        <v>14</v>
      </c>
      <c r="E44" s="19">
        <v>168</v>
      </c>
      <c r="F44" s="20"/>
      <c r="G44" s="21">
        <f t="shared" si="7"/>
        <v>0</v>
      </c>
    </row>
    <row r="45" spans="2:7" ht="35.1" customHeight="1" x14ac:dyDescent="0.2">
      <c r="B45" s="17">
        <v>31</v>
      </c>
      <c r="C45" s="18" t="s">
        <v>57</v>
      </c>
      <c r="D45" s="19" t="s">
        <v>14</v>
      </c>
      <c r="E45" s="19">
        <v>168</v>
      </c>
      <c r="F45" s="20"/>
      <c r="G45" s="21">
        <f t="shared" si="7"/>
        <v>0</v>
      </c>
    </row>
    <row r="46" spans="2:7" ht="35.1" customHeight="1" x14ac:dyDescent="0.2">
      <c r="B46" s="28" t="s">
        <v>37</v>
      </c>
      <c r="C46" s="24" t="s">
        <v>64</v>
      </c>
      <c r="D46" s="25"/>
      <c r="E46" s="25"/>
      <c r="F46" s="25"/>
      <c r="G46" s="21"/>
    </row>
    <row r="47" spans="2:7" ht="35.1" customHeight="1" x14ac:dyDescent="0.2">
      <c r="B47" s="17">
        <v>32</v>
      </c>
      <c r="C47" s="18" t="s">
        <v>33</v>
      </c>
      <c r="D47" s="19" t="s">
        <v>14</v>
      </c>
      <c r="E47" s="19">
        <v>226</v>
      </c>
      <c r="F47" s="20"/>
      <c r="G47" s="21">
        <f t="shared" ref="G47:G52" si="8">ROUND(F47*E47,2)</f>
        <v>0</v>
      </c>
    </row>
    <row r="48" spans="2:7" ht="35.1" customHeight="1" x14ac:dyDescent="0.2">
      <c r="B48" s="17">
        <v>33</v>
      </c>
      <c r="C48" s="18" t="s">
        <v>39</v>
      </c>
      <c r="D48" s="19" t="s">
        <v>14</v>
      </c>
      <c r="E48" s="19">
        <v>226</v>
      </c>
      <c r="F48" s="20"/>
      <c r="G48" s="21">
        <f t="shared" si="8"/>
        <v>0</v>
      </c>
    </row>
    <row r="49" spans="2:7" ht="35.1" customHeight="1" x14ac:dyDescent="0.2">
      <c r="B49" s="17">
        <v>34</v>
      </c>
      <c r="C49" s="18" t="s">
        <v>54</v>
      </c>
      <c r="D49" s="19" t="s">
        <v>14</v>
      </c>
      <c r="E49" s="19">
        <v>226</v>
      </c>
      <c r="F49" s="20"/>
      <c r="G49" s="21">
        <f t="shared" si="8"/>
        <v>0</v>
      </c>
    </row>
    <row r="50" spans="2:7" ht="35.1" customHeight="1" x14ac:dyDescent="0.2">
      <c r="B50" s="17">
        <v>35</v>
      </c>
      <c r="C50" s="18" t="s">
        <v>55</v>
      </c>
      <c r="D50" s="19" t="s">
        <v>14</v>
      </c>
      <c r="E50" s="19">
        <v>226</v>
      </c>
      <c r="F50" s="20"/>
      <c r="G50" s="21">
        <f t="shared" si="8"/>
        <v>0</v>
      </c>
    </row>
    <row r="51" spans="2:7" ht="35.1" customHeight="1" x14ac:dyDescent="0.2">
      <c r="B51" s="17">
        <v>36</v>
      </c>
      <c r="C51" s="18" t="s">
        <v>56</v>
      </c>
      <c r="D51" s="19" t="s">
        <v>14</v>
      </c>
      <c r="E51" s="19">
        <v>226</v>
      </c>
      <c r="F51" s="20"/>
      <c r="G51" s="21">
        <f t="shared" si="8"/>
        <v>0</v>
      </c>
    </row>
    <row r="52" spans="2:7" ht="35.1" customHeight="1" x14ac:dyDescent="0.2">
      <c r="B52" s="17">
        <v>37</v>
      </c>
      <c r="C52" s="18" t="s">
        <v>57</v>
      </c>
      <c r="D52" s="19" t="s">
        <v>14</v>
      </c>
      <c r="E52" s="19">
        <v>226</v>
      </c>
      <c r="F52" s="20"/>
      <c r="G52" s="21">
        <f t="shared" si="8"/>
        <v>0</v>
      </c>
    </row>
    <row r="53" spans="2:7" ht="35.1" customHeight="1" x14ac:dyDescent="0.2">
      <c r="B53" s="17"/>
      <c r="C53" s="24" t="s">
        <v>43</v>
      </c>
      <c r="D53" s="25"/>
      <c r="E53" s="25"/>
      <c r="F53" s="25"/>
      <c r="G53" s="26">
        <f>SUBTOTAL(109,G26:G52)</f>
        <v>0</v>
      </c>
    </row>
    <row r="54" spans="2:7" ht="35.1" customHeight="1" x14ac:dyDescent="0.2">
      <c r="B54" s="28" t="s">
        <v>44</v>
      </c>
      <c r="C54" s="24" t="s">
        <v>7</v>
      </c>
      <c r="D54" s="25"/>
      <c r="E54" s="25"/>
      <c r="F54" s="25"/>
      <c r="G54" s="21"/>
    </row>
    <row r="55" spans="2:7" ht="35.1" customHeight="1" x14ac:dyDescent="0.2">
      <c r="B55" s="28" t="s">
        <v>45</v>
      </c>
      <c r="C55" s="24" t="s">
        <v>65</v>
      </c>
      <c r="D55" s="25"/>
      <c r="E55" s="25"/>
      <c r="F55" s="25"/>
      <c r="G55" s="21"/>
    </row>
    <row r="56" spans="2:7" ht="51" customHeight="1" x14ac:dyDescent="0.2">
      <c r="B56" s="23">
        <v>38</v>
      </c>
      <c r="C56" s="40" t="s">
        <v>84</v>
      </c>
      <c r="D56" s="19" t="s">
        <v>14</v>
      </c>
      <c r="E56" s="19">
        <v>182.7</v>
      </c>
      <c r="F56" s="20"/>
      <c r="G56" s="21">
        <f t="shared" ref="G56" si="9">ROUND(F56*E56,2)</f>
        <v>0</v>
      </c>
    </row>
    <row r="57" spans="2:7" ht="46.5" customHeight="1" x14ac:dyDescent="0.2">
      <c r="B57" s="17">
        <v>39</v>
      </c>
      <c r="C57" s="40" t="s">
        <v>85</v>
      </c>
      <c r="D57" s="19" t="s">
        <v>14</v>
      </c>
      <c r="E57" s="19">
        <v>78.3</v>
      </c>
      <c r="F57" s="20"/>
      <c r="G57" s="21">
        <f t="shared" ref="G57" si="10">ROUND(F57*E57,2)</f>
        <v>0</v>
      </c>
    </row>
    <row r="58" spans="2:7" ht="35.1" customHeight="1" x14ac:dyDescent="0.2">
      <c r="B58" s="28" t="s">
        <v>46</v>
      </c>
      <c r="C58" s="24" t="s">
        <v>66</v>
      </c>
      <c r="D58" s="19"/>
      <c r="E58" s="19"/>
      <c r="F58" s="19"/>
      <c r="G58" s="21"/>
    </row>
    <row r="59" spans="2:7" ht="48" customHeight="1" x14ac:dyDescent="0.2">
      <c r="B59" s="17">
        <v>40</v>
      </c>
      <c r="C59" s="40" t="s">
        <v>86</v>
      </c>
      <c r="D59" s="19" t="s">
        <v>14</v>
      </c>
      <c r="E59" s="19">
        <v>174</v>
      </c>
      <c r="F59" s="20"/>
      <c r="G59" s="21">
        <f t="shared" ref="G59" si="11">ROUND(F59*E59,2)</f>
        <v>0</v>
      </c>
    </row>
    <row r="60" spans="2:7" ht="35.1" customHeight="1" x14ac:dyDescent="0.2">
      <c r="B60" s="28" t="s">
        <v>47</v>
      </c>
      <c r="C60" s="24" t="s">
        <v>67</v>
      </c>
      <c r="D60" s="19"/>
      <c r="E60" s="19"/>
      <c r="F60" s="19"/>
      <c r="G60" s="21"/>
    </row>
    <row r="61" spans="2:7" ht="45.75" customHeight="1" x14ac:dyDescent="0.2">
      <c r="B61" s="17">
        <v>41</v>
      </c>
      <c r="C61" s="40" t="s">
        <v>87</v>
      </c>
      <c r="D61" s="19" t="s">
        <v>14</v>
      </c>
      <c r="E61" s="19">
        <v>168</v>
      </c>
      <c r="F61" s="20"/>
      <c r="G61" s="21">
        <f t="shared" ref="G61" si="12">ROUND(F61*E61,2)</f>
        <v>0</v>
      </c>
    </row>
    <row r="62" spans="2:7" ht="35.1" customHeight="1" x14ac:dyDescent="0.2">
      <c r="B62" s="28" t="s">
        <v>48</v>
      </c>
      <c r="C62" s="24" t="s">
        <v>68</v>
      </c>
      <c r="D62" s="19"/>
      <c r="E62" s="19"/>
      <c r="F62" s="19"/>
      <c r="G62" s="21"/>
    </row>
    <row r="63" spans="2:7" ht="45.75" customHeight="1" x14ac:dyDescent="0.2">
      <c r="B63" s="17">
        <v>42</v>
      </c>
      <c r="C63" s="40" t="s">
        <v>88</v>
      </c>
      <c r="D63" s="19" t="s">
        <v>14</v>
      </c>
      <c r="E63" s="19">
        <v>226</v>
      </c>
      <c r="F63" s="20"/>
      <c r="G63" s="21">
        <f t="shared" ref="G63" si="13">ROUND(F63*E63,2)</f>
        <v>0</v>
      </c>
    </row>
    <row r="64" spans="2:7" ht="35.1" customHeight="1" x14ac:dyDescent="0.2">
      <c r="B64" s="28" t="s">
        <v>74</v>
      </c>
      <c r="C64" s="41" t="s">
        <v>90</v>
      </c>
      <c r="D64" s="19"/>
      <c r="E64" s="19"/>
      <c r="F64" s="19"/>
      <c r="G64" s="21"/>
    </row>
    <row r="65" spans="2:7" ht="35.1" customHeight="1" x14ac:dyDescent="0.2">
      <c r="B65" s="17">
        <v>43</v>
      </c>
      <c r="C65" s="40" t="s">
        <v>89</v>
      </c>
      <c r="D65" s="19" t="s">
        <v>14</v>
      </c>
      <c r="E65" s="19">
        <v>24.6</v>
      </c>
      <c r="F65" s="20"/>
      <c r="G65" s="21">
        <f t="shared" ref="G65" si="14">ROUND(F65*E65,2)</f>
        <v>0</v>
      </c>
    </row>
    <row r="66" spans="2:7" ht="35.1" customHeight="1" x14ac:dyDescent="0.2">
      <c r="B66" s="17"/>
      <c r="C66" s="24" t="s">
        <v>5</v>
      </c>
      <c r="D66" s="25"/>
      <c r="E66" s="29"/>
      <c r="F66" s="25"/>
      <c r="G66" s="26">
        <f>SUBTOTAL(109,G56:G65)</f>
        <v>0</v>
      </c>
    </row>
    <row r="67" spans="2:7" ht="35.1" customHeight="1" x14ac:dyDescent="0.2">
      <c r="B67" s="30" t="s">
        <v>17</v>
      </c>
      <c r="C67" s="24" t="s">
        <v>8</v>
      </c>
      <c r="D67" s="25"/>
      <c r="E67" s="25"/>
      <c r="F67" s="25"/>
      <c r="G67" s="26"/>
    </row>
    <row r="68" spans="2:7" ht="35.1" customHeight="1" x14ac:dyDescent="0.2">
      <c r="B68" s="17">
        <v>44</v>
      </c>
      <c r="C68" s="18" t="s">
        <v>69</v>
      </c>
      <c r="D68" s="19" t="s">
        <v>27</v>
      </c>
      <c r="E68" s="19">
        <v>11</v>
      </c>
      <c r="F68" s="20"/>
      <c r="G68" s="21">
        <f t="shared" ref="G68:G69" si="15">ROUND(F68*E68,2)</f>
        <v>0</v>
      </c>
    </row>
    <row r="69" spans="2:7" ht="35.1" customHeight="1" x14ac:dyDescent="0.2">
      <c r="B69" s="17">
        <v>45</v>
      </c>
      <c r="C69" s="18" t="s">
        <v>58</v>
      </c>
      <c r="D69" s="19" t="s">
        <v>27</v>
      </c>
      <c r="E69" s="19">
        <v>38</v>
      </c>
      <c r="F69" s="20"/>
      <c r="G69" s="21">
        <f t="shared" si="15"/>
        <v>0</v>
      </c>
    </row>
    <row r="70" spans="2:7" ht="35.1" customHeight="1" x14ac:dyDescent="0.2">
      <c r="B70" s="23"/>
      <c r="C70" s="24" t="s">
        <v>6</v>
      </c>
      <c r="D70" s="25"/>
      <c r="E70" s="25"/>
      <c r="F70" s="25"/>
      <c r="G70" s="26">
        <f>SUBTOTAL(109,G68:G69)</f>
        <v>0</v>
      </c>
    </row>
    <row r="71" spans="2:7" ht="35.1" customHeight="1" x14ac:dyDescent="0.2">
      <c r="B71" s="30" t="s">
        <v>18</v>
      </c>
      <c r="C71" s="24" t="s">
        <v>25</v>
      </c>
      <c r="D71" s="25"/>
      <c r="E71" s="25"/>
      <c r="F71" s="25"/>
      <c r="G71" s="26"/>
    </row>
    <row r="72" spans="2:7" ht="35.1" customHeight="1" x14ac:dyDescent="0.2">
      <c r="B72" s="31">
        <v>46</v>
      </c>
      <c r="C72" s="40" t="s">
        <v>93</v>
      </c>
      <c r="D72" s="19" t="s">
        <v>21</v>
      </c>
      <c r="E72" s="32">
        <v>9</v>
      </c>
      <c r="F72" s="20"/>
      <c r="G72" s="21">
        <f t="shared" ref="G72:G77" si="16">ROUND(F72*E72,2)</f>
        <v>0</v>
      </c>
    </row>
    <row r="73" spans="2:7" ht="35.1" customHeight="1" x14ac:dyDescent="0.2">
      <c r="B73" s="31">
        <v>47</v>
      </c>
      <c r="C73" s="18" t="s">
        <v>34</v>
      </c>
      <c r="D73" s="19" t="s">
        <v>21</v>
      </c>
      <c r="E73" s="32">
        <v>7</v>
      </c>
      <c r="F73" s="20"/>
      <c r="G73" s="21">
        <f t="shared" si="16"/>
        <v>0</v>
      </c>
    </row>
    <row r="74" spans="2:7" ht="35.1" customHeight="1" x14ac:dyDescent="0.2">
      <c r="B74" s="31">
        <v>48</v>
      </c>
      <c r="C74" s="18" t="s">
        <v>70</v>
      </c>
      <c r="D74" s="19" t="s">
        <v>21</v>
      </c>
      <c r="E74" s="32">
        <v>6</v>
      </c>
      <c r="F74" s="20"/>
      <c r="G74" s="21">
        <f t="shared" si="16"/>
        <v>0</v>
      </c>
    </row>
    <row r="75" spans="2:7" ht="35.1" customHeight="1" x14ac:dyDescent="0.2">
      <c r="B75" s="31">
        <v>49</v>
      </c>
      <c r="C75" s="40" t="s">
        <v>92</v>
      </c>
      <c r="D75" s="19" t="s">
        <v>21</v>
      </c>
      <c r="E75" s="32">
        <v>6</v>
      </c>
      <c r="F75" s="20"/>
      <c r="G75" s="21">
        <f t="shared" ref="G75" si="17">ROUND(F75*E75,2)</f>
        <v>0</v>
      </c>
    </row>
    <row r="76" spans="2:7" ht="35.1" customHeight="1" x14ac:dyDescent="0.2">
      <c r="B76" s="31">
        <v>50</v>
      </c>
      <c r="C76" s="40" t="s">
        <v>94</v>
      </c>
      <c r="D76" s="19" t="s">
        <v>21</v>
      </c>
      <c r="E76" s="32">
        <v>7</v>
      </c>
      <c r="F76" s="20"/>
      <c r="G76" s="21">
        <f t="shared" si="16"/>
        <v>0</v>
      </c>
    </row>
    <row r="77" spans="2:7" ht="35.1" customHeight="1" x14ac:dyDescent="0.2">
      <c r="B77" s="31">
        <v>51</v>
      </c>
      <c r="C77" s="18" t="s">
        <v>71</v>
      </c>
      <c r="D77" s="19" t="s">
        <v>21</v>
      </c>
      <c r="E77" s="32">
        <v>86</v>
      </c>
      <c r="F77" s="20"/>
      <c r="G77" s="21">
        <f t="shared" si="16"/>
        <v>0</v>
      </c>
    </row>
    <row r="78" spans="2:7" ht="35.1" customHeight="1" x14ac:dyDescent="0.2">
      <c r="B78" s="23"/>
      <c r="C78" s="24" t="s">
        <v>22</v>
      </c>
      <c r="D78" s="25"/>
      <c r="E78" s="25"/>
      <c r="F78" s="25"/>
      <c r="G78" s="26">
        <f>SUBTOTAL(109,G72:G77)</f>
        <v>0</v>
      </c>
    </row>
    <row r="79" spans="2:7" ht="35.1" customHeight="1" x14ac:dyDescent="0.2">
      <c r="B79" s="30" t="s">
        <v>19</v>
      </c>
      <c r="C79" s="24" t="s">
        <v>35</v>
      </c>
      <c r="D79" s="25"/>
      <c r="E79" s="25"/>
      <c r="F79" s="25"/>
      <c r="G79" s="21"/>
    </row>
    <row r="80" spans="2:7" ht="35.1" customHeight="1" x14ac:dyDescent="0.2">
      <c r="B80" s="17">
        <v>52</v>
      </c>
      <c r="C80" s="40" t="s">
        <v>95</v>
      </c>
      <c r="D80" s="19" t="s">
        <v>21</v>
      </c>
      <c r="E80" s="32">
        <v>9</v>
      </c>
      <c r="F80" s="20"/>
      <c r="G80" s="21">
        <f t="shared" ref="G80" si="18">ROUND(F80*E80,2)</f>
        <v>0</v>
      </c>
    </row>
    <row r="81" spans="2:7" ht="35.1" customHeight="1" x14ac:dyDescent="0.2">
      <c r="B81" s="17">
        <v>53</v>
      </c>
      <c r="C81" s="40" t="s">
        <v>96</v>
      </c>
      <c r="D81" s="19" t="s">
        <v>21</v>
      </c>
      <c r="E81" s="19">
        <v>8</v>
      </c>
      <c r="F81" s="20"/>
      <c r="G81" s="21">
        <f t="shared" ref="G81" si="19">ROUND(F81*E81,2)</f>
        <v>0</v>
      </c>
    </row>
    <row r="82" spans="2:7" ht="35.1" customHeight="1" x14ac:dyDescent="0.2">
      <c r="B82" s="17">
        <v>54</v>
      </c>
      <c r="C82" s="18" t="s">
        <v>36</v>
      </c>
      <c r="D82" s="19" t="s">
        <v>21</v>
      </c>
      <c r="E82" s="19">
        <v>1</v>
      </c>
      <c r="F82" s="20"/>
      <c r="G82" s="21">
        <f>ROUND(F82*E82,2)</f>
        <v>0</v>
      </c>
    </row>
    <row r="83" spans="2:7" ht="35.1" customHeight="1" x14ac:dyDescent="0.2">
      <c r="B83" s="17">
        <v>55</v>
      </c>
      <c r="C83" s="40" t="s">
        <v>97</v>
      </c>
      <c r="D83" s="19" t="s">
        <v>21</v>
      </c>
      <c r="E83" s="19">
        <v>3</v>
      </c>
      <c r="F83" s="20"/>
      <c r="G83" s="21">
        <f>ROUND(F83*E83,2)</f>
        <v>0</v>
      </c>
    </row>
    <row r="84" spans="2:7" ht="48" customHeight="1" x14ac:dyDescent="0.2">
      <c r="B84" s="17">
        <v>56</v>
      </c>
      <c r="C84" s="40" t="s">
        <v>98</v>
      </c>
      <c r="D84" s="19" t="s">
        <v>21</v>
      </c>
      <c r="E84" s="19">
        <v>2</v>
      </c>
      <c r="F84" s="20"/>
      <c r="G84" s="21">
        <f>ROUND(F84*E84,2)</f>
        <v>0</v>
      </c>
    </row>
    <row r="85" spans="2:7" ht="35.1" customHeight="1" x14ac:dyDescent="0.2">
      <c r="B85" s="17">
        <v>57</v>
      </c>
      <c r="C85" s="33" t="s">
        <v>77</v>
      </c>
      <c r="D85" s="19" t="s">
        <v>21</v>
      </c>
      <c r="E85" s="19">
        <v>1</v>
      </c>
      <c r="F85" s="20"/>
      <c r="G85" s="21">
        <f>ROUND(F85*E85,2)</f>
        <v>0</v>
      </c>
    </row>
    <row r="86" spans="2:7" ht="55.5" customHeight="1" x14ac:dyDescent="0.2">
      <c r="B86" s="17">
        <v>58</v>
      </c>
      <c r="C86" s="33" t="s">
        <v>79</v>
      </c>
      <c r="D86" s="19" t="s">
        <v>14</v>
      </c>
      <c r="E86" s="19">
        <v>1.5</v>
      </c>
      <c r="F86" s="20"/>
      <c r="G86" s="21">
        <f t="shared" ref="G86" si="20">ROUND(F86*E86,2)</f>
        <v>0</v>
      </c>
    </row>
    <row r="87" spans="2:7" ht="35.1" customHeight="1" x14ac:dyDescent="0.2">
      <c r="B87" s="17"/>
      <c r="C87" s="24" t="s">
        <v>9</v>
      </c>
      <c r="D87" s="25"/>
      <c r="E87" s="25"/>
      <c r="F87" s="25"/>
      <c r="G87" s="26">
        <f>SUBTOTAL(109,G80:G86)</f>
        <v>0</v>
      </c>
    </row>
    <row r="88" spans="2:7" ht="35.1" customHeight="1" x14ac:dyDescent="0.2">
      <c r="B88" s="1" t="s">
        <v>26</v>
      </c>
      <c r="C88" s="24" t="s">
        <v>73</v>
      </c>
      <c r="D88" s="25"/>
      <c r="E88" s="25"/>
      <c r="F88" s="25"/>
      <c r="G88" s="21"/>
    </row>
    <row r="89" spans="2:7" ht="35.1" customHeight="1" x14ac:dyDescent="0.2">
      <c r="B89" s="17">
        <v>59</v>
      </c>
      <c r="C89" s="18" t="s">
        <v>73</v>
      </c>
      <c r="D89" s="19" t="s">
        <v>41</v>
      </c>
      <c r="E89" s="19">
        <v>1</v>
      </c>
      <c r="F89" s="20"/>
      <c r="G89" s="21">
        <f t="shared" ref="G89" si="21">ROUND(F89*E89,2)</f>
        <v>0</v>
      </c>
    </row>
    <row r="90" spans="2:7" ht="35.1" customHeight="1" thickBot="1" x14ac:dyDescent="0.25">
      <c r="B90" s="34"/>
      <c r="C90" s="24" t="s">
        <v>75</v>
      </c>
      <c r="D90" s="25"/>
      <c r="E90" s="25"/>
      <c r="F90" s="25"/>
      <c r="G90" s="26">
        <f>SUBTOTAL(109,G89)</f>
        <v>0</v>
      </c>
    </row>
    <row r="91" spans="2:7" ht="35.1" customHeight="1" thickBot="1" x14ac:dyDescent="0.25">
      <c r="B91" s="45" t="s">
        <v>111</v>
      </c>
      <c r="C91" s="46"/>
      <c r="D91" s="46"/>
      <c r="E91" s="46"/>
      <c r="F91" s="47"/>
      <c r="G91" s="35">
        <f>SUBTOTAL(109,G8:G90)</f>
        <v>0</v>
      </c>
    </row>
    <row r="92" spans="2:7" ht="35.1" customHeight="1" thickBot="1" x14ac:dyDescent="0.25">
      <c r="B92" s="45" t="s">
        <v>107</v>
      </c>
      <c r="C92" s="46"/>
      <c r="D92" s="46"/>
      <c r="E92" s="46"/>
      <c r="F92" s="47"/>
      <c r="G92" s="35">
        <f>ROUND(G91*0.23,2)</f>
        <v>0</v>
      </c>
    </row>
    <row r="93" spans="2:7" ht="35.1" customHeight="1" thickBot="1" x14ac:dyDescent="0.25">
      <c r="B93" s="45" t="s">
        <v>112</v>
      </c>
      <c r="C93" s="46"/>
      <c r="D93" s="46"/>
      <c r="E93" s="46"/>
      <c r="F93" s="47"/>
      <c r="G93" s="35">
        <f>SUM(G91:G92)</f>
        <v>0</v>
      </c>
    </row>
    <row r="94" spans="2:7" ht="35.1" customHeight="1" thickBot="1" x14ac:dyDescent="0.25">
      <c r="B94" s="54" t="s">
        <v>108</v>
      </c>
      <c r="C94" s="52"/>
      <c r="D94" s="52"/>
      <c r="E94" s="52"/>
      <c r="F94" s="52"/>
      <c r="G94" s="53"/>
    </row>
    <row r="95" spans="2:7" ht="35.1" customHeight="1" x14ac:dyDescent="0.2">
      <c r="B95" s="1" t="s">
        <v>40</v>
      </c>
      <c r="C95" s="41" t="s">
        <v>109</v>
      </c>
      <c r="D95" s="25"/>
      <c r="E95" s="25"/>
      <c r="F95" s="25"/>
      <c r="G95" s="21"/>
    </row>
    <row r="96" spans="2:7" ht="69.75" customHeight="1" x14ac:dyDescent="0.2">
      <c r="B96" s="17">
        <v>60</v>
      </c>
      <c r="C96" s="40" t="s">
        <v>99</v>
      </c>
      <c r="D96" s="19" t="s">
        <v>100</v>
      </c>
      <c r="E96" s="32">
        <v>80</v>
      </c>
      <c r="F96" s="20"/>
      <c r="G96" s="21">
        <f t="shared" ref="G96:G97" si="22">ROUND(F96*E96,2)</f>
        <v>0</v>
      </c>
    </row>
    <row r="97" spans="2:7" ht="75.75" customHeight="1" x14ac:dyDescent="0.2">
      <c r="B97" s="17">
        <v>61</v>
      </c>
      <c r="C97" s="40" t="s">
        <v>101</v>
      </c>
      <c r="D97" s="19" t="s">
        <v>76</v>
      </c>
      <c r="E97" s="19">
        <v>4</v>
      </c>
      <c r="F97" s="20"/>
      <c r="G97" s="21">
        <f t="shared" si="22"/>
        <v>0</v>
      </c>
    </row>
    <row r="98" spans="2:7" ht="69.75" customHeight="1" x14ac:dyDescent="0.2">
      <c r="B98" s="17">
        <v>62</v>
      </c>
      <c r="C98" s="18" t="s">
        <v>102</v>
      </c>
      <c r="D98" s="19" t="s">
        <v>100</v>
      </c>
      <c r="E98" s="19">
        <v>30</v>
      </c>
      <c r="F98" s="20"/>
      <c r="G98" s="21">
        <f>ROUND(F98*E98,2)</f>
        <v>0</v>
      </c>
    </row>
    <row r="99" spans="2:7" ht="33" customHeight="1" x14ac:dyDescent="0.2">
      <c r="B99" s="17">
        <v>63</v>
      </c>
      <c r="C99" s="40" t="s">
        <v>103</v>
      </c>
      <c r="D99" s="19" t="s">
        <v>76</v>
      </c>
      <c r="E99" s="19">
        <v>5</v>
      </c>
      <c r="F99" s="20"/>
      <c r="G99" s="21">
        <f>ROUND(F99*E99,2)</f>
        <v>0</v>
      </c>
    </row>
    <row r="100" spans="2:7" ht="69.75" customHeight="1" x14ac:dyDescent="0.2">
      <c r="B100" s="17">
        <v>64</v>
      </c>
      <c r="C100" s="40" t="s">
        <v>104</v>
      </c>
      <c r="D100" s="19" t="s">
        <v>76</v>
      </c>
      <c r="E100" s="19">
        <v>4</v>
      </c>
      <c r="F100" s="20"/>
      <c r="G100" s="21">
        <f>ROUND(F100*E100,2)</f>
        <v>0</v>
      </c>
    </row>
    <row r="101" spans="2:7" ht="69.75" customHeight="1" x14ac:dyDescent="0.2">
      <c r="B101" s="17">
        <v>65</v>
      </c>
      <c r="C101" s="33" t="s">
        <v>105</v>
      </c>
      <c r="D101" s="19" t="s">
        <v>100</v>
      </c>
      <c r="E101" s="19">
        <v>30</v>
      </c>
      <c r="F101" s="20"/>
      <c r="G101" s="21">
        <f>ROUND(F101*E101,2)</f>
        <v>0</v>
      </c>
    </row>
    <row r="102" spans="2:7" ht="42.75" customHeight="1" x14ac:dyDescent="0.2">
      <c r="B102" s="17">
        <v>66</v>
      </c>
      <c r="C102" s="33" t="s">
        <v>106</v>
      </c>
      <c r="D102" s="19" t="s">
        <v>14</v>
      </c>
      <c r="E102" s="19">
        <v>30</v>
      </c>
      <c r="F102" s="20"/>
      <c r="G102" s="21">
        <f t="shared" ref="G102" si="23">ROUND(F102*E102,2)</f>
        <v>0</v>
      </c>
    </row>
    <row r="103" spans="2:7" ht="35.1" customHeight="1" thickBot="1" x14ac:dyDescent="0.25">
      <c r="B103" s="17"/>
      <c r="C103" s="41" t="s">
        <v>110</v>
      </c>
      <c r="D103" s="25"/>
      <c r="E103" s="25"/>
      <c r="F103" s="25"/>
      <c r="G103" s="26">
        <f>SUBTOTAL(109,G96:G102)</f>
        <v>0</v>
      </c>
    </row>
    <row r="104" spans="2:7" ht="35.1" customHeight="1" thickBot="1" x14ac:dyDescent="0.25">
      <c r="B104" s="45" t="s">
        <v>113</v>
      </c>
      <c r="C104" s="46"/>
      <c r="D104" s="46"/>
      <c r="E104" s="46"/>
      <c r="F104" s="47"/>
      <c r="G104" s="35">
        <f>SUBTOTAL(109,G96:G103)</f>
        <v>0</v>
      </c>
    </row>
    <row r="105" spans="2:7" ht="35.1" customHeight="1" thickBot="1" x14ac:dyDescent="0.25">
      <c r="B105" s="45" t="s">
        <v>107</v>
      </c>
      <c r="C105" s="46"/>
      <c r="D105" s="46"/>
      <c r="E105" s="46"/>
      <c r="F105" s="47"/>
      <c r="G105" s="35">
        <f>ROUND(G104*0.23,2)</f>
        <v>0</v>
      </c>
    </row>
    <row r="106" spans="2:7" ht="35.1" customHeight="1" thickBot="1" x14ac:dyDescent="0.25">
      <c r="B106" s="45" t="s">
        <v>114</v>
      </c>
      <c r="C106" s="46"/>
      <c r="D106" s="46"/>
      <c r="E106" s="46"/>
      <c r="F106" s="47"/>
      <c r="G106" s="35">
        <f>SUM(G104:G105)</f>
        <v>0</v>
      </c>
    </row>
    <row r="107" spans="2:7" ht="35.1" customHeight="1" thickBot="1" x14ac:dyDescent="0.25">
      <c r="B107" s="34"/>
      <c r="C107" s="42"/>
      <c r="D107" s="43"/>
      <c r="E107" s="43"/>
      <c r="F107" s="43"/>
      <c r="G107" s="44"/>
    </row>
    <row r="108" spans="2:7" ht="41.25" customHeight="1" thickBot="1" x14ac:dyDescent="0.25">
      <c r="B108" s="45" t="s">
        <v>115</v>
      </c>
      <c r="C108" s="46"/>
      <c r="D108" s="46"/>
      <c r="E108" s="46"/>
      <c r="F108" s="47"/>
      <c r="G108" s="35">
        <f>G106+G93</f>
        <v>0</v>
      </c>
    </row>
  </sheetData>
  <sheetProtection algorithmName="SHA-512" hashValue="tJUCZJyMomWS69ZOZkZCeRhQhvSTslBnCuIPyDMG3ay22Vkjyy6jBVPwzTXs/O2dQ5ZylSjwyHjqpe1VFoffIw==" saltValue="eVyAes3PYYvfMJ8PIM93ig==" spinCount="100000" sheet="1" objects="1" scenarios="1" selectLockedCells="1"/>
  <mergeCells count="11">
    <mergeCell ref="B108:F108"/>
    <mergeCell ref="B2:G2"/>
    <mergeCell ref="B3:G3"/>
    <mergeCell ref="B4:G4"/>
    <mergeCell ref="B94:G94"/>
    <mergeCell ref="B91:F91"/>
    <mergeCell ref="B92:F92"/>
    <mergeCell ref="B93:F93"/>
    <mergeCell ref="B104:F104"/>
    <mergeCell ref="B105:F105"/>
    <mergeCell ref="B106:F106"/>
  </mergeCells>
  <pageMargins left="0.74803149606299213" right="0.74803149606299213" top="0.39370078740157483" bottom="0.98425196850393704" header="0.51181102362204722" footer="0.51181102362204722"/>
  <pageSetup scale="64" orientation="portrait" r:id="rId1"/>
  <headerFooter alignWithMargins="0">
    <oddFooter>&amp;CDRMG
Gdańsk, ul. Żaglowa 11&amp;RStrona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1038E007380940961E1389EB3A7BE7" ma:contentTypeVersion="8" ma:contentTypeDescription="Utwórz nowy dokument." ma:contentTypeScope="" ma:versionID="5880f45e84b26ff2821c66899489cf5a">
  <xsd:schema xmlns:xsd="http://www.w3.org/2001/XMLSchema" xmlns:xs="http://www.w3.org/2001/XMLSchema" xmlns:p="http://schemas.microsoft.com/office/2006/metadata/properties" xmlns:ns3="58f0915f-16f0-4ed2-bd12-925350b21d12" targetNamespace="http://schemas.microsoft.com/office/2006/metadata/properties" ma:root="true" ma:fieldsID="d9b214795b6170d2dfa9ea9e07b76c99" ns3:_="">
    <xsd:import namespace="58f0915f-16f0-4ed2-bd12-925350b21d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0915f-16f0-4ed2-bd12-925350b21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8ADA90-C246-472F-AADA-8CA4C2380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0915f-16f0-4ed2-bd12-925350b21d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262732-F630-4AAB-879A-FA90967D2B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8CCAF4-9ABF-45CB-B392-8CC7F93CA17C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58f0915f-16f0-4ed2-bd12-925350b21d12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PRZĘDZALNICZA</vt:lpstr>
      <vt:lpstr>PRZĘDZALNICZA!Obszar_wydruku</vt:lpstr>
      <vt:lpstr>PRZĘDZALNICZA!Tytuły_wydruku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Makowska Katarzyna</dc:creator>
  <cp:keywords/>
  <dc:description/>
  <cp:lastModifiedBy>Putra Danuta</cp:lastModifiedBy>
  <cp:lastPrinted>2019-01-11T09:29:25Z</cp:lastPrinted>
  <dcterms:created xsi:type="dcterms:W3CDTF">2017-05-10T12:13:21Z</dcterms:created>
  <dcterms:modified xsi:type="dcterms:W3CDTF">2019-07-30T05:43:50Z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0x010100B41038E007380940961E1389EB3A7BE7</vt:lpwstr>
  </property>
</Properties>
</file>