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wisniewski\OneDrive - Gdańskie Centrum Informatyczne\Dokumenty\CHODNIKI 2018\PRZETARG MALBORSKA WENEDY STOLNIKA WIOSŁOWA\DO PRZETRAGU ZAMIENNE\Zał. 13 KOSZTORYS OFERTOWY ZAMIENNY CZ.2\"/>
    </mc:Choice>
  </mc:AlternateContent>
  <xr:revisionPtr revIDLastSave="43" documentId="13_ncr:1_{4F522C88-045D-407A-9B82-8F17BB948EB5}" xr6:coauthVersionLast="36" xr6:coauthVersionMax="43" xr10:uidLastSave="{6588F920-8C43-4941-9B22-5FA7B50FA3C1}"/>
  <bookViews>
    <workbookView xWindow="-120" yWindow="-120" windowWidth="29040" windowHeight="15840" tabRatio="757" xr2:uid="{00000000-000D-0000-FFFF-FFFF00000000}"/>
  </bookViews>
  <sheets>
    <sheet name="ZZK" sheetId="27" r:id="rId1"/>
    <sheet name="ul. Wiosłowa - b. drogowa" sheetId="30" r:id="rId2"/>
    <sheet name="ul. Wiosłowa - b. elektry" sheetId="35" r:id="rId3"/>
    <sheet name="ul. Wiosłowa - b.teletech" sheetId="36" r:id="rId4"/>
    <sheet name="ul. Wiosłowa - b.sanitarna" sheetId="37" r:id="rId5"/>
  </sheets>
  <definedNames>
    <definedName name="_xlnm.Print_Area" localSheetId="1">'ul. Wiosłowa - b. drogowa'!$B$1:$G$63</definedName>
    <definedName name="_xlnm.Print_Area" localSheetId="2">'ul. Wiosłowa - b. elektry'!$B$1:$G$34</definedName>
    <definedName name="_xlnm.Print_Area" localSheetId="4">'ul. Wiosłowa - b.sanitarna'!$B$1:$G$26</definedName>
    <definedName name="_xlnm.Print_Area" localSheetId="3">'ul. Wiosłowa - b.teletech'!$B$1:$G$24</definedName>
    <definedName name="_xlnm.Print_Area" localSheetId="0">ZZK!$B$2:$D$14</definedName>
    <definedName name="_xlnm.Print_Titles" localSheetId="1">'ul. Wiosłowa - b. drogowa'!$2:$6</definedName>
    <definedName name="_xlnm.Print_Titles" localSheetId="2">'ul. Wiosłowa - b. elektry'!$2:$6</definedName>
    <definedName name="_xlnm.Print_Titles" localSheetId="4">'ul. Wiosłowa - b.sanitarna'!$2:$6</definedName>
    <definedName name="_xlnm.Print_Titles" localSheetId="3">'ul. Wiosłowa - b.teletech'!$2:$6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" i="30" l="1"/>
  <c r="C11" i="27"/>
  <c r="G21" i="37"/>
  <c r="G22" i="37"/>
  <c r="G23" i="37"/>
  <c r="G24" i="37"/>
  <c r="G25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26" i="37" l="1"/>
  <c r="D11" i="27" s="1"/>
  <c r="G46" i="30"/>
  <c r="G45" i="30"/>
  <c r="G47" i="30" s="1"/>
  <c r="G16" i="30" l="1"/>
  <c r="G15" i="30"/>
  <c r="G19" i="30" l="1"/>
  <c r="G22" i="30" l="1"/>
  <c r="G8" i="36" l="1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5"/>
  <c r="G25" i="35"/>
  <c r="G26" i="35"/>
  <c r="G27" i="35"/>
  <c r="G28" i="35"/>
  <c r="G29" i="35"/>
  <c r="G30" i="35"/>
  <c r="G31" i="35"/>
  <c r="G32" i="35"/>
  <c r="G23" i="35"/>
  <c r="G18" i="35"/>
  <c r="G19" i="35"/>
  <c r="G20" i="35"/>
  <c r="G17" i="35"/>
  <c r="G16" i="35"/>
  <c r="G15" i="35"/>
  <c r="G14" i="35"/>
  <c r="G13" i="35"/>
  <c r="G12" i="35"/>
  <c r="G11" i="35"/>
  <c r="G10" i="35"/>
  <c r="G9" i="35"/>
  <c r="G8" i="35"/>
  <c r="G60" i="30"/>
  <c r="G61" i="30" s="1"/>
  <c r="G55" i="30"/>
  <c r="G56" i="30"/>
  <c r="G57" i="30"/>
  <c r="G39" i="30"/>
  <c r="G43" i="30" s="1"/>
  <c r="G40" i="30"/>
  <c r="G41" i="30"/>
  <c r="G42" i="30"/>
  <c r="G31" i="30"/>
  <c r="G32" i="30"/>
  <c r="G34" i="30"/>
  <c r="G35" i="30"/>
  <c r="G36" i="30"/>
  <c r="G28" i="30"/>
  <c r="G27" i="30"/>
  <c r="G29" i="30" s="1"/>
  <c r="G24" i="30"/>
  <c r="G23" i="30"/>
  <c r="G8" i="30"/>
  <c r="G9" i="30"/>
  <c r="G10" i="30"/>
  <c r="G11" i="30"/>
  <c r="G12" i="30"/>
  <c r="G13" i="30"/>
  <c r="G14" i="30"/>
  <c r="G17" i="30"/>
  <c r="G18" i="30"/>
  <c r="G54" i="30"/>
  <c r="G51" i="30"/>
  <c r="G50" i="30"/>
  <c r="G49" i="30"/>
  <c r="G58" i="30" l="1"/>
  <c r="G52" i="30"/>
  <c r="G37" i="30"/>
  <c r="G25" i="30"/>
  <c r="G20" i="30"/>
  <c r="G24" i="36"/>
  <c r="D10" i="27" s="1"/>
  <c r="G33" i="35"/>
  <c r="G21" i="35"/>
  <c r="G34" i="35" l="1"/>
  <c r="D9" i="27" s="1"/>
  <c r="G62" i="30"/>
  <c r="D8" i="27" s="1"/>
  <c r="D12" i="27" l="1"/>
  <c r="D13" i="27" s="1"/>
  <c r="D14" i="27" s="1"/>
</calcChain>
</file>

<file path=xl/sharedStrings.xml><?xml version="1.0" encoding="utf-8"?>
<sst xmlns="http://schemas.openxmlformats.org/spreadsheetml/2006/main" count="279" uniqueCount="165">
  <si>
    <t>Lp.</t>
  </si>
  <si>
    <t>Opis</t>
  </si>
  <si>
    <t>Ilość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</si>
  <si>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</si>
  <si>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</si>
  <si>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</si>
  <si>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</si>
  <si>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</si>
  <si>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</si>
  <si>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</si>
  <si>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</si>
  <si>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</si>
  <si>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</si>
  <si>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</si>
  <si>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</si>
  <si>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</si>
  <si>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</si>
  <si>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</si>
  <si>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</si>
  <si>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</si>
  <si>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</si>
  <si>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</si>
  <si>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KOSZTORYS OFERTOWY</t>
  </si>
  <si>
    <t>PODBUDOWY</t>
  </si>
  <si>
    <t>Razem dział: PODBUDOWY</t>
  </si>
  <si>
    <t>NAWIERZCHNIE</t>
  </si>
  <si>
    <t>Razem dział: NAWIERZCHNIE</t>
  </si>
  <si>
    <t>Lp</t>
  </si>
  <si>
    <t xml:space="preserve">wartość </t>
  </si>
  <si>
    <t>2.</t>
  </si>
  <si>
    <t>VAT 23%</t>
  </si>
  <si>
    <t>RAZEM NETTO</t>
  </si>
  <si>
    <t>WARTOŚĆ BRUTTO</t>
  </si>
  <si>
    <t>szt</t>
  </si>
  <si>
    <t>1.</t>
  </si>
  <si>
    <t>ZIELEŃ</t>
  </si>
  <si>
    <t>VIII</t>
  </si>
  <si>
    <t>IX</t>
  </si>
  <si>
    <t>Branża</t>
  </si>
  <si>
    <t>3.</t>
  </si>
  <si>
    <t>szt.</t>
  </si>
  <si>
    <t>URZĄDZENIA BEZPIECZEŃSTWA RUCHU</t>
  </si>
  <si>
    <t>Tablice do znaków pionowych o powierzchni powyżej 0.3 m2</t>
  </si>
  <si>
    <t>Tablice do znaków pionowych o powierzchni do 0.3 m2</t>
  </si>
  <si>
    <t>Razem dział: URZĄDZENIA BEZPIECZEŃSTWA RUCHU</t>
  </si>
  <si>
    <t>TABLICA WG SIWZ</t>
  </si>
  <si>
    <t>Tablica informacyjna</t>
  </si>
  <si>
    <t>Razem dział: TABLICA WG SIWZ</t>
  </si>
  <si>
    <t>kpl</t>
  </si>
  <si>
    <t xml:space="preserve"> Modernizacja chodników na terenie Gdańska - ul. Wiosłowa - ( branża drogowa )</t>
  </si>
  <si>
    <t>ha</t>
  </si>
  <si>
    <t xml:space="preserve"> OPORNIKI </t>
  </si>
  <si>
    <t xml:space="preserve">Razem dział:  OPORNIKI </t>
  </si>
  <si>
    <t>Razem dział:ZIELEŃ</t>
  </si>
  <si>
    <t>INNE</t>
  </si>
  <si>
    <t>Razem dział: INNE</t>
  </si>
  <si>
    <t>PRZEBUDOWA OŚWIETLENIA</t>
  </si>
  <si>
    <t>Zakup i wymiana kabla oświetleniowego</t>
  </si>
  <si>
    <t>Przestawienie słupów oświetleniowych</t>
  </si>
  <si>
    <t>Pierwszy pomiar skuteczności zerowania</t>
  </si>
  <si>
    <t>pomiar.</t>
  </si>
  <si>
    <t>Następny pomiar skuteczności zerowania</t>
  </si>
  <si>
    <t>odc.</t>
  </si>
  <si>
    <t>Razem dział: PRZEBUDOWA OŚWIETLENIA</t>
  </si>
  <si>
    <t>PRZEBUDOWA LINII KABLOWYCH ENERGA OPERATOR</t>
  </si>
  <si>
    <t>Razem dział: PRZEBUDOWA LINII KABLOWYCH ENERGA OPERATOR</t>
  </si>
  <si>
    <t>PRZEBUDOWA SIECI ORANGE POLSKA</t>
  </si>
  <si>
    <t>złącze</t>
  </si>
  <si>
    <t>Wywóz materiałów z rozbiórki  na legalne składowisko lub składowisko GDZiZ wraz z kosztami składowania lub utylizacji</t>
  </si>
  <si>
    <t>Rozbieranie płyt ażurowych -  do przełożenia</t>
  </si>
  <si>
    <t>Rozebranie nawierzchni z płyt drogowych betonowych - w tym do przełożenia 17,3 m2</t>
  </si>
  <si>
    <t xml:space="preserve">Rozebranie nawierzchni z kostki betonowej - do przełożenia </t>
  </si>
  <si>
    <t>Wycinka drzew wraz z karczowaniem o średnicy 16-25 cm</t>
  </si>
  <si>
    <t xml:space="preserve">Wycinka drzew wraz z karczowaniem o średnicy 26-35 cm </t>
  </si>
  <si>
    <t xml:space="preserve">Ścinanie i karczowanie krzaków </t>
  </si>
  <si>
    <t>Zabezpieczanie drzew na czas wykonywania robót</t>
  </si>
  <si>
    <t>Rozebranie obrzeży betonowych 8x30cm wraz z ławą betonową</t>
  </si>
  <si>
    <t>Rozebranie nawierzchni z betonu o grubości 12 cm</t>
  </si>
  <si>
    <t>Wykonanie wykopów - grunt nieprzydatny do wbudowania z wywiezieniem materiałów na legalne składowisko wraz z kosztami składowania/utylizacji</t>
  </si>
  <si>
    <t>Wykonanie nasypów wraz z zagęszczeniem- grunt zakupiony</t>
  </si>
  <si>
    <t>Zdjęcie wierzchniej warstwy gleby / humusu śr. głebokość 12 cm przeznaczonej do utylizacji z wywiezieniem na legalne składowisko wraz z kosztami składowania/utylizacji</t>
  </si>
  <si>
    <t xml:space="preserve"> Rozebranie krawężników betonowych 15x30cm wraz z ławą betonową</t>
  </si>
  <si>
    <t>Podbudowa  z kruszywa łamanego stabilizowanego mechanicznie 0/31,5 C90/3 o gr. 20 cm</t>
  </si>
  <si>
    <t>Podbudowa  z kruszywa łamanego stabilizowanego mechanicznie 0/31,5 C90/3 o gr. 25 cm</t>
  </si>
  <si>
    <t>Nawierzchnia z płyt Yomb na podsypce piaskowej grubości 5 cm z wypełnieniem otworów piaskiem</t>
  </si>
  <si>
    <t>Nawierzchnie z kostki brukowej betonowej z odzysku -przełożenie kostka betonowa grubości 8cm,szara na podsypce cementowo-piaskowej o grubości 5 cm</t>
  </si>
  <si>
    <t>Ukladanie plyt z odzysku-przełożenie</t>
  </si>
  <si>
    <t>Nawierzchnie z plyt drogowych betonowych szesciokatnych grubości 15cm wypeln.spoin zaprawa z odzysku-przełożenie</t>
  </si>
  <si>
    <t>Słupki do znaków pionowych z rur stalowych o średnicy 70 mm wraz z fundamentem betonowym</t>
  </si>
  <si>
    <t>Redukcja koron drzew</t>
  </si>
  <si>
    <t>Humusowanie z obsianiem trawą o gr. 12 cm wraz z pielęgnacją w okresie gwarancji</t>
  </si>
  <si>
    <t>Regulacja pionowa studzienek dla urzadzen podziemnych studzienki telefoniczne</t>
  </si>
  <si>
    <t>Demontaz kominów włazowych z kregów betonowych i pokryw nadstudziennych pokrywa z pierscieniem odciażającym i włazem</t>
  </si>
  <si>
    <t>Kominy włazowe z kregów betonowych pokrywa nadstudz.żelb.z pierśc.odciąż.i włazem</t>
  </si>
  <si>
    <t>Regulacja pionowa studzienek dla urządzeń podziemnych zawory wodociag.i gaz. wraz z wymianą pokryw</t>
  </si>
  <si>
    <t xml:space="preserve">Demontaż kabli wielożyłowych </t>
  </si>
  <si>
    <t>Kopanie rowów dla kabli</t>
  </si>
  <si>
    <t>Układanie kabli w rowach kablowych kabel oświetleniowy istniejący</t>
  </si>
  <si>
    <t>Układanie kabli w rurach, pustakach lub kanałach zamkniętych</t>
  </si>
  <si>
    <t>Nasypanie warstwy piasku grubości 0.2 m na dno rowu kablowego o szer.do 0.4 m</t>
  </si>
  <si>
    <t xml:space="preserve">Zasypywanie rowów dla kabli </t>
  </si>
  <si>
    <t xml:space="preserve">Montaż głowic kablowych - zarobienie na sucho końca kabla </t>
  </si>
  <si>
    <t>Badanie linii kablowej</t>
  </si>
  <si>
    <t>Demontaż kabli wielożyłowych</t>
  </si>
  <si>
    <t>Ułożenie rur osłonowych dwudzielnych fi 110</t>
  </si>
  <si>
    <t>Ułożenie rur osłonowych dwudzielnych fi 100 SRS</t>
  </si>
  <si>
    <t>Ułożenie rur osłonowych dwudzielnych fi 160</t>
  </si>
  <si>
    <t>Układanie kabli</t>
  </si>
  <si>
    <t xml:space="preserve">Badanie linii kablowej </t>
  </si>
  <si>
    <t>Montaż w rowach muf przelotowych z rur termokurczliwych</t>
  </si>
  <si>
    <t>Budowa kanalizacji kablowej pierwotnej z rur z tworzyw sztucznych w wykopie</t>
  </si>
  <si>
    <t>Budowa kanalizacji kablowej pierwotnej z rur z tworzyw sztucznych w wykopie wykonanym machanicznie</t>
  </si>
  <si>
    <t>Przekładanie kabla doziemnego - pierwszy kabel</t>
  </si>
  <si>
    <t>Przekładanie kabla doziemnego -  każdy następny kabel</t>
  </si>
  <si>
    <t>Wymiana ram i pokryw studni, ramy studni 600x1000</t>
  </si>
  <si>
    <t>Montaż i ustawienie słupów pojedynczych drewnianych bez belek ustojowych w terenie płaskim, długość słupa - 7·m, kategoria gruntu III</t>
  </si>
  <si>
    <t>Układanie kabla wypełnionego w rowie kablowym wykonanym ręcznie - kabel o średnicy do 30 mm, 1 kabel</t>
  </si>
  <si>
    <t>Montaż puszki słupowej</t>
  </si>
  <si>
    <t>Montaż zespołów łączówek szczelinowych 2-stronnych, niezabezpieczonych, łączówki w zespole o 20 parach zacisków</t>
  </si>
  <si>
    <t>Wprowadzenie kabla na słup, słup drewniany, zabezpieczenie kabla osłoną, kabel do fi 30 mm</t>
  </si>
  <si>
    <t>Montaż złączy przelotowych kabli wypełnionych typu kanałowego ułożonych w ziemi z zastosowaniem pojedynczych łączników żył i termokurczliwych osłon wzmocnionych, kabel o 20 parach</t>
  </si>
  <si>
    <t>Montaż uziomów szpilkowych miedziowanych, metoda udarowa głębokość 3 m</t>
  </si>
  <si>
    <t>Montaż osprzętu do podwieszania kabli nadziemnych na podbudowie słupowej, podbudowa drewniana, wspornik przelotowy</t>
  </si>
  <si>
    <t>Montaż osprzętu do podwieszania kabli nadziemnych na podbudowie słupowej, podbudowa drewniana, klamry</t>
  </si>
  <si>
    <t>Zawieszanie kabli nadziemnych na podbudowie słupowej, podnoszenie z ziemi, kabel ósemkowy o średnicy zewnętrznej do 15 mm</t>
  </si>
  <si>
    <t>Słupki z rur stalowych</t>
  </si>
  <si>
    <t xml:space="preserve">Nasypanie warstwy piasku grubości 0.2 m na dno rowu kablowego </t>
  </si>
  <si>
    <t xml:space="preserve"> Modernizacja chodników na terenie Gdańska - ul. Wiosłowa - ( branża elektryczna )</t>
  </si>
  <si>
    <t xml:space="preserve"> Modernizacja chodników na terenie Gdańska - ul. Wiosłowa - ( branża teletechniczna )</t>
  </si>
  <si>
    <t>Oporniki betonowe 12X25 cm naławie betonowej C 12/16</t>
  </si>
  <si>
    <t>Krawężniki najazdowe wokół szykan na ławie betonowej C 12/15</t>
  </si>
  <si>
    <t>Sadzenie drzew - brzoza bodawkowata z zaprawą dołów, systemem nawadniająco - napowietrzającym oraz pielęgnacją w okresie gwarancji</t>
  </si>
  <si>
    <t xml:space="preserve">Wycinka drzew wraz z karczowaniem o średnicy 66-75 cm </t>
  </si>
  <si>
    <t>13</t>
  </si>
  <si>
    <t>Modernizacja ulicy Wiosłowej na całej długości - ( branża drogowa )</t>
  </si>
  <si>
    <t>Modernizacja ulicy Wiosłowej na całej długości. - (branża elektryczna)</t>
  </si>
  <si>
    <t>Modernizacja ulicy Wiosłowej na całej długości - (branża teletechniczna)</t>
  </si>
  <si>
    <t>Część 2</t>
  </si>
  <si>
    <t>Wykopy liniowe z wydobyciem urobku łopatą lub wyciągiem ręcznym</t>
  </si>
  <si>
    <t>Pełne umocnienie pionowych ścian wykopów</t>
  </si>
  <si>
    <t>Podłoża z materiałów sypkich o grub.20 cm</t>
  </si>
  <si>
    <t>Wywóz ziemi na legalne składowisko wraz zkosztami składowania/ utylizacji</t>
  </si>
  <si>
    <t>Zasypywanie wykopów wraz z zagęszczeniem</t>
  </si>
  <si>
    <t>Zasypywanie wykopów liniowych - obsypka rur piaskiem 30 cm dowiezionym wraz z zagęszczeniem</t>
  </si>
  <si>
    <t>PRZEBUDOWA HYDRANTÓW</t>
  </si>
  <si>
    <t>Demontaż hydrantu nadziemnego o śr.nom. 80 mm</t>
  </si>
  <si>
    <t>Demontaż zasuwy żeliwnej kołnierzowej o śr.nom. 80 mm z obudową</t>
  </si>
  <si>
    <t>Demontaż rurociągu z polietylenu 160 mm</t>
  </si>
  <si>
    <t>Podłączenie instalacji do sieci wodociągowych - trójniki wbudowane do istniejących rurociągów o śr. 150/80 mm</t>
  </si>
  <si>
    <t>Hydranty pożarowe nadziemne o śr.80 mm</t>
  </si>
  <si>
    <t>Hydranty pożarowe podziemne o śr.80 mm</t>
  </si>
  <si>
    <t>Oznakowanie trasy wodociągu na słupku stalowym</t>
  </si>
  <si>
    <t>Kształtki żeliwne ciśnieniowe kołnierzowe o śr.nom.150 mm - łącznik rurowy</t>
  </si>
  <si>
    <t>Układanie mieszanki betonowej ręczne w konstrukcjach - ławy fundamentowe,bloki oporowe</t>
  </si>
  <si>
    <t>Montaż rurociągów z rur polietylenowych (PE, PEHD) o śr.zewnętrznej 160 mm</t>
  </si>
  <si>
    <t>Zasuwy żeliwne klinowe owalne kołnierzowe z obudowa o śr.80 mm montowane sprzętem ręcznym</t>
  </si>
  <si>
    <t>Kształtki żeliwne ciśnieniowe kolnierzowe o śr.nom.80 mm - króciec FF l=0,8 m</t>
  </si>
  <si>
    <t>Modernizacja ulicy Wiosłowej na całej długości - (branża sanitarna)</t>
  </si>
  <si>
    <t>4.</t>
  </si>
  <si>
    <t>19a</t>
  </si>
  <si>
    <t>19b</t>
  </si>
  <si>
    <t>Nawierzchnie z  kostki betonowej szarej grub. 8 cm,  na podsypce cementowo-piaskowej</t>
  </si>
  <si>
    <t>Nawierzchnie z  kostki betonowej zółtej grub. 8 cm, na podsypce cementowo-piaskowej</t>
  </si>
  <si>
    <r>
      <t xml:space="preserve">ZAMIENNY </t>
    </r>
    <r>
      <rPr>
        <b/>
        <sz val="10"/>
        <rFont val="Arial"/>
        <family val="2"/>
        <charset val="238"/>
      </rPr>
      <t>KOSZTORYS OFERTOWY</t>
    </r>
  </si>
  <si>
    <r>
      <rPr>
        <b/>
        <u/>
        <sz val="11"/>
        <color rgb="FFFF0000"/>
        <rFont val="Arial"/>
        <family val="2"/>
        <charset val="238"/>
      </rPr>
      <t>ZAMIENNE</t>
    </r>
    <r>
      <rPr>
        <b/>
        <u/>
        <sz val="11"/>
        <color indexed="64"/>
        <rFont val="Arial"/>
        <family val="2"/>
        <charset val="238"/>
      </rPr>
      <t xml:space="preserve"> ZBIORCZE ZESTAWIENIE KOSZTÓW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</si>
</sst>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8"/>
      <name val="Arial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20" fillId="0" borderId="0"/>
    <xf numFmtId="0" fontId="21" fillId="0" borderId="0"/>
  </cellStyleXfs>
  <cellXfs count="126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vertical="top"/>
    </xf>
    <xf numFmtId="49" fontId="10" fillId="0" borderId="2" xfId="2" applyNumberFormat="1" applyFont="1" applyBorder="1" applyAlignment="1" applyProtection="1">
      <alignment horizontal="center" vertical="center" wrapText="1"/>
    </xf>
    <xf numFmtId="0" fontId="10" fillId="0" borderId="3" xfId="2" applyFont="1" applyBorder="1" applyAlignment="1" applyProtection="1">
      <alignment horizontal="center" vertical="center" wrapText="1"/>
    </xf>
    <xf numFmtId="43" fontId="10" fillId="0" borderId="3" xfId="1" applyFont="1" applyBorder="1" applyAlignment="1" applyProtection="1">
      <alignment horizontal="center" vertical="center" wrapText="1"/>
    </xf>
    <xf numFmtId="4" fontId="10" fillId="0" borderId="4" xfId="1" applyNumberFormat="1" applyFont="1" applyBorder="1" applyAlignment="1" applyProtection="1">
      <alignment horizontal="center" vertical="center" wrapText="1"/>
    </xf>
    <xf numFmtId="49" fontId="9" fillId="0" borderId="10" xfId="2" applyNumberFormat="1" applyFont="1" applyBorder="1" applyAlignment="1" applyProtection="1">
      <alignment horizontal="center" vertical="center" wrapText="1"/>
    </xf>
    <xf numFmtId="0" fontId="9" fillId="0" borderId="11" xfId="2" applyFont="1" applyBorder="1" applyAlignment="1" applyProtection="1">
      <alignment horizontal="center" vertical="center" wrapText="1"/>
    </xf>
    <xf numFmtId="49" fontId="9" fillId="0" borderId="11" xfId="2" applyNumberFormat="1" applyFont="1" applyBorder="1" applyAlignment="1" applyProtection="1">
      <alignment horizontal="center" vertical="center" wrapText="1"/>
    </xf>
    <xf numFmtId="0" fontId="8" fillId="0" borderId="5" xfId="2" applyNumberFormat="1" applyFont="1" applyFill="1" applyBorder="1" applyAlignment="1" applyProtection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</xf>
    <xf numFmtId="0" fontId="11" fillId="0" borderId="1" xfId="2" applyNumberFormat="1" applyFont="1" applyFill="1" applyBorder="1" applyAlignment="1" applyProtection="1">
      <alignment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" fontId="11" fillId="0" borderId="6" xfId="1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vertical="center" wrapText="1"/>
    </xf>
    <xf numFmtId="43" fontId="8" fillId="0" borderId="0" xfId="1" applyFont="1" applyFill="1" applyBorder="1" applyAlignment="1" applyProtection="1">
      <alignment horizontal="center" vertical="center"/>
    </xf>
    <xf numFmtId="4" fontId="8" fillId="0" borderId="0" xfId="1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0" fontId="4" fillId="0" borderId="8" xfId="2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4" fontId="16" fillId="0" borderId="0" xfId="0" applyNumberFormat="1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2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left" vertical="top"/>
    </xf>
    <xf numFmtId="4" fontId="13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9" fillId="0" borderId="0" xfId="2" applyNumberFormat="1" applyFont="1" applyFill="1" applyBorder="1" applyAlignment="1" applyProtection="1"/>
    <xf numFmtId="0" fontId="3" fillId="0" borderId="5" xfId="2" applyNumberFormat="1" applyFont="1" applyFill="1" applyBorder="1" applyAlignment="1" applyProtection="1">
      <alignment horizontal="center" vertical="center" wrapText="1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/>
    </xf>
    <xf numFmtId="2" fontId="8" fillId="0" borderId="0" xfId="1" applyNumberFormat="1" applyFont="1" applyFill="1" applyBorder="1" applyAlignment="1" applyProtection="1">
      <alignment horizontal="right" vertical="center"/>
    </xf>
    <xf numFmtId="0" fontId="4" fillId="0" borderId="5" xfId="2" applyNumberFormat="1" applyFont="1" applyFill="1" applyBorder="1" applyAlignment="1" applyProtection="1">
      <alignment horizontal="center" vertical="center" wrapText="1"/>
    </xf>
    <xf numFmtId="0" fontId="11" fillId="0" borderId="1" xfId="2" applyNumberFormat="1" applyFont="1" applyFill="1" applyBorder="1" applyAlignment="1" applyProtection="1">
      <alignment horizontal="right" vertical="center" wrapText="1"/>
    </xf>
    <xf numFmtId="0" fontId="4" fillId="0" borderId="1" xfId="2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2" fontId="10" fillId="0" borderId="3" xfId="1" applyNumberFormat="1" applyFont="1" applyBorder="1" applyAlignment="1" applyProtection="1">
      <alignment horizontal="center" vertical="center" wrapText="1"/>
    </xf>
    <xf numFmtId="0" fontId="9" fillId="0" borderId="12" xfId="2" applyFont="1" applyBorder="1" applyAlignment="1" applyProtection="1">
      <alignment horizontal="center" vertical="center" wrapText="1"/>
    </xf>
    <xf numFmtId="1" fontId="11" fillId="0" borderId="7" xfId="2" applyNumberFormat="1" applyFont="1" applyFill="1" applyBorder="1" applyAlignment="1" applyProtection="1">
      <alignment horizontal="center" vertical="center" wrapText="1"/>
    </xf>
    <xf numFmtId="43" fontId="11" fillId="0" borderId="8" xfId="1" applyFont="1" applyFill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horizontal="center" vertical="center" wrapText="1"/>
    </xf>
    <xf numFmtId="4" fontId="11" fillId="0" borderId="9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3" fontId="11" fillId="0" borderId="1" xfId="1" applyFont="1" applyFill="1" applyBorder="1" applyAlignment="1" applyProtection="1">
      <alignment horizontal="center" vertical="center" wrapText="1"/>
    </xf>
    <xf numFmtId="4" fontId="11" fillId="0" borderId="6" xfId="1" applyNumberFormat="1" applyFont="1" applyFill="1" applyBorder="1" applyAlignment="1" applyProtection="1">
      <alignment horizontal="center" vertical="center" wrapText="1"/>
    </xf>
    <xf numFmtId="43" fontId="8" fillId="0" borderId="1" xfId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 wrapText="1"/>
    </xf>
    <xf numFmtId="1" fontId="4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 wrapText="1"/>
      <protection locked="0"/>
    </xf>
    <xf numFmtId="4" fontId="12" fillId="0" borderId="16" xfId="1" applyNumberFormat="1" applyFont="1" applyFill="1" applyBorder="1" applyAlignment="1" applyProtection="1">
      <alignment horizontal="center" vertical="center" wrapText="1"/>
    </xf>
    <xf numFmtId="2" fontId="11" fillId="0" borderId="8" xfId="1" applyNumberFormat="1" applyFont="1" applyFill="1" applyBorder="1" applyAlignment="1" applyProtection="1">
      <alignment horizontal="right" vertical="center" wrapText="1"/>
    </xf>
    <xf numFmtId="2" fontId="11" fillId="0" borderId="1" xfId="1" applyNumberFormat="1" applyFont="1" applyFill="1" applyBorder="1" applyAlignment="1" applyProtection="1">
      <alignment horizontal="right" vertical="center" wrapText="1"/>
    </xf>
    <xf numFmtId="2" fontId="9" fillId="0" borderId="0" xfId="2" applyNumberFormat="1" applyFont="1" applyAlignment="1" applyProtection="1">
      <alignment horizontal="right" vertical="center"/>
    </xf>
    <xf numFmtId="1" fontId="9" fillId="0" borderId="11" xfId="2" applyNumberFormat="1" applyFont="1" applyBorder="1" applyAlignment="1" applyProtection="1">
      <alignment horizontal="center" vertical="center" wrapText="1"/>
    </xf>
    <xf numFmtId="0" fontId="6" fillId="0" borderId="0" xfId="2" applyFont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4" fontId="15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18" xfId="2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4" fillId="0" borderId="20" xfId="2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/>
    </xf>
    <xf numFmtId="0" fontId="8" fillId="0" borderId="18" xfId="2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horizontal="righ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3" fontId="3" fillId="0" borderId="17" xfId="1" applyFont="1" applyFill="1" applyBorder="1" applyAlignment="1" applyProtection="1">
      <alignment horizontal="center" vertical="center" wrapText="1"/>
    </xf>
    <xf numFmtId="43" fontId="0" fillId="0" borderId="1" xfId="1" applyFont="1" applyFill="1" applyBorder="1" applyAlignment="1" applyProtection="1">
      <alignment horizontal="right" vertical="center"/>
    </xf>
    <xf numFmtId="43" fontId="11" fillId="0" borderId="1" xfId="1" applyFont="1" applyFill="1" applyBorder="1" applyAlignment="1" applyProtection="1">
      <alignment horizontal="right" vertical="center"/>
    </xf>
    <xf numFmtId="43" fontId="8" fillId="0" borderId="1" xfId="1" applyFont="1" applyFill="1" applyBorder="1" applyAlignment="1" applyProtection="1">
      <alignment horizontal="right" vertical="center"/>
    </xf>
    <xf numFmtId="43" fontId="0" fillId="0" borderId="1" xfId="1" applyFont="1" applyFill="1" applyBorder="1" applyAlignment="1" applyProtection="1">
      <alignment vertical="center"/>
    </xf>
    <xf numFmtId="43" fontId="11" fillId="0" borderId="1" xfId="1" applyFont="1" applyFill="1" applyBorder="1" applyAlignment="1" applyProtection="1">
      <alignment vertical="center"/>
    </xf>
    <xf numFmtId="43" fontId="8" fillId="0" borderId="1" xfId="1" applyFont="1" applyFill="1" applyBorder="1" applyAlignment="1" applyProtection="1">
      <alignment vertical="center"/>
    </xf>
    <xf numFmtId="43" fontId="3" fillId="0" borderId="1" xfId="1" applyFont="1" applyBorder="1" applyAlignment="1" applyProtection="1">
      <alignment horizontal="right" vertical="center"/>
    </xf>
    <xf numFmtId="0" fontId="3" fillId="0" borderId="0" xfId="2" applyNumberFormat="1" applyFont="1" applyFill="1" applyBorder="1" applyAlignment="1" applyProtection="1">
      <alignment vertical="top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23" fillId="0" borderId="18" xfId="2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vertical="center" wrapText="1"/>
    </xf>
    <xf numFmtId="0" fontId="23" fillId="0" borderId="19" xfId="0" applyNumberFormat="1" applyFont="1" applyFill="1" applyBorder="1" applyAlignment="1" applyProtection="1">
      <alignment horizontal="center" vertical="center"/>
    </xf>
    <xf numFmtId="43" fontId="23" fillId="0" borderId="1" xfId="1" applyFont="1" applyFill="1" applyBorder="1" applyAlignment="1" applyProtection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7" fillId="0" borderId="13" xfId="0" applyFont="1" applyBorder="1" applyAlignment="1" applyProtection="1">
      <alignment horizontal="right" vertical="center" wrapText="1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15" xfId="0" applyFont="1" applyBorder="1" applyAlignment="1" applyProtection="1">
      <alignment horizontal="right" vertical="center" wrapText="1"/>
    </xf>
    <xf numFmtId="0" fontId="24" fillId="0" borderId="0" xfId="2" applyFont="1" applyAlignment="1" applyProtection="1">
      <alignment horizontal="center" vertical="center"/>
    </xf>
    <xf numFmtId="0" fontId="6" fillId="0" borderId="0" xfId="2" applyFont="1" applyAlignment="1" applyProtection="1">
      <alignment horizontal="center" vertical="center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00000000-0005-0000-0000-000007000000}"/>
    <cellStyle name="Normalny 6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4"/>
  <sheetViews>
    <sheetView showZeros="0" tabSelected="1" zoomScaleNormal="100" zoomScaleSheetLayoutView="100" workbookViewId="0">
      <selection activeCell="B3" sqref="B3:D3"/>
    </sheetView>
  </sheetViews>
  <sheetFormatPr defaultColWidth="9.140625" defaultRowHeight="12.75" x14ac:dyDescent="0.2"/>
  <cols>
    <col min="1" max="1" width="2.28515625" style="22" customWidth="1"/>
    <col min="2" max="2" width="8.28515625" style="22" customWidth="1"/>
    <col min="3" max="3" width="47.7109375" style="34" customWidth="1"/>
    <col min="4" max="4" width="19.7109375" style="35" customWidth="1"/>
    <col min="5" max="16384" width="9.140625" style="22"/>
  </cols>
  <sheetData>
    <row r="3" spans="2:4" ht="15" x14ac:dyDescent="0.25">
      <c r="B3" s="118" t="s">
        <v>164</v>
      </c>
      <c r="C3" s="118"/>
      <c r="D3" s="118"/>
    </row>
    <row r="4" spans="2:4" x14ac:dyDescent="0.2">
      <c r="B4" s="23"/>
      <c r="C4" s="24"/>
      <c r="D4" s="25"/>
    </row>
    <row r="5" spans="2:4" ht="24.95" customHeight="1" x14ac:dyDescent="0.2">
      <c r="B5" s="115" t="s">
        <v>137</v>
      </c>
      <c r="C5" s="116"/>
      <c r="D5" s="116"/>
    </row>
    <row r="6" spans="2:4" s="34" customFormat="1" ht="12" customHeight="1" x14ac:dyDescent="0.25">
      <c r="B6" s="26"/>
      <c r="C6" s="27"/>
      <c r="D6" s="28"/>
    </row>
    <row r="7" spans="2:4" ht="24.95" customHeight="1" x14ac:dyDescent="0.2">
      <c r="B7" s="29" t="s">
        <v>27</v>
      </c>
      <c r="C7" s="30" t="s">
        <v>38</v>
      </c>
      <c r="D7" s="31" t="s">
        <v>28</v>
      </c>
    </row>
    <row r="8" spans="2:4" ht="40.5" customHeight="1" x14ac:dyDescent="0.2">
      <c r="B8" s="32" t="s">
        <v>34</v>
      </c>
      <c r="C8" s="43" t="s">
        <v>49</v>
      </c>
      <c r="D8" s="33">
        <f>'ul. Wiosłowa - b. drogowa'!G62</f>
        <v>0</v>
      </c>
    </row>
    <row r="9" spans="2:4" ht="40.5" customHeight="1" x14ac:dyDescent="0.2">
      <c r="B9" s="32" t="s">
        <v>29</v>
      </c>
      <c r="C9" s="43" t="s">
        <v>127</v>
      </c>
      <c r="D9" s="33">
        <f>'ul. Wiosłowa - b. elektry'!G34</f>
        <v>0</v>
      </c>
    </row>
    <row r="10" spans="2:4" ht="40.5" customHeight="1" x14ac:dyDescent="0.2">
      <c r="B10" s="32" t="s">
        <v>39</v>
      </c>
      <c r="C10" s="43" t="s">
        <v>128</v>
      </c>
      <c r="D10" s="33">
        <f>'ul. Wiosłowa - b.teletech'!G24</f>
        <v>0</v>
      </c>
    </row>
    <row r="11" spans="2:4" ht="40.5" customHeight="1" x14ac:dyDescent="0.2">
      <c r="B11" s="112" t="s">
        <v>158</v>
      </c>
      <c r="C11" s="113" t="str">
        <f>'ul. Wiosłowa - b.sanitarna'!B3</f>
        <v>Modernizacja ulicy Wiosłowej na całej długości - (branża sanitarna)</v>
      </c>
      <c r="D11" s="33">
        <f>'ul. Wiosłowa - b.sanitarna'!G26</f>
        <v>0</v>
      </c>
    </row>
    <row r="12" spans="2:4" ht="24.95" customHeight="1" x14ac:dyDescent="0.2">
      <c r="B12" s="117" t="s">
        <v>31</v>
      </c>
      <c r="C12" s="117"/>
      <c r="D12" s="79">
        <f>SUM(D8:D11)</f>
        <v>0</v>
      </c>
    </row>
    <row r="13" spans="2:4" ht="24.95" customHeight="1" x14ac:dyDescent="0.2">
      <c r="B13" s="117" t="s">
        <v>30</v>
      </c>
      <c r="C13" s="117"/>
      <c r="D13" s="79">
        <f>ROUND(D12*0.23,2)</f>
        <v>0</v>
      </c>
    </row>
    <row r="14" spans="2:4" ht="25.15" customHeight="1" x14ac:dyDescent="0.2">
      <c r="B14" s="114" t="s">
        <v>32</v>
      </c>
      <c r="C14" s="114"/>
      <c r="D14" s="80">
        <f>D12+D13</f>
        <v>0</v>
      </c>
    </row>
  </sheetData>
  <sheetProtection algorithmName="SHA-512" hashValue="a389s0Ts9V4n4HqQyk0mKZKpK4qREHOgzMFAd+Fiapr8MIF9YwqqhlJLQGUN1TVxNsyRMGqKQtkzhOkS8vsQNg==" saltValue="QuZs2/v8Ikq5Kt3WNVRbPA==" spinCount="100000" sheet="1" objects="1" scenarios="1" selectLockedCells="1" selectUnlockedCells="1"/>
  <mergeCells count="5">
    <mergeCell ref="B14:C14"/>
    <mergeCell ref="B5:D5"/>
    <mergeCell ref="B12:C12"/>
    <mergeCell ref="B13:C13"/>
    <mergeCell ref="B3:D3"/>
  </mergeCells>
  <phoneticPr fontId="2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67"/>
  <sheetViews>
    <sheetView showZeros="0" topLeftCell="A49" zoomScale="85" zoomScaleNormal="85" workbookViewId="0">
      <selection activeCell="F60" sqref="F60"/>
    </sheetView>
  </sheetViews>
  <sheetFormatPr defaultColWidth="9.140625" defaultRowHeight="12.75" x14ac:dyDescent="0.2"/>
  <cols>
    <col min="1" max="1" width="9.140625" style="2"/>
    <col min="2" max="2" width="5" style="16" customWidth="1"/>
    <col min="3" max="3" width="72.5703125" style="17" customWidth="1"/>
    <col min="4" max="4" width="13" style="18" customWidth="1"/>
    <col min="5" max="5" width="14.140625" style="47" customWidth="1"/>
    <col min="6" max="6" width="15.85546875" style="18" customWidth="1"/>
    <col min="7" max="7" width="16.42578125" style="19" customWidth="1"/>
    <col min="8" max="16384" width="9.140625" style="2"/>
  </cols>
  <sheetData>
    <row r="2" spans="2:9" ht="30" customHeight="1" x14ac:dyDescent="0.2">
      <c r="B2" s="124" t="s">
        <v>163</v>
      </c>
      <c r="C2" s="124"/>
      <c r="D2" s="124"/>
      <c r="E2" s="124"/>
      <c r="F2" s="124"/>
      <c r="G2" s="124"/>
      <c r="H2" s="76"/>
    </row>
    <row r="3" spans="2:9" ht="30" customHeight="1" x14ac:dyDescent="0.2">
      <c r="B3" s="119" t="s">
        <v>134</v>
      </c>
      <c r="C3" s="120"/>
      <c r="D3" s="120"/>
      <c r="E3" s="120"/>
      <c r="F3" s="120"/>
      <c r="G3" s="120"/>
    </row>
    <row r="4" spans="2:9" ht="10.15" customHeight="1" thickBot="1" x14ac:dyDescent="0.25">
      <c r="B4" s="44"/>
      <c r="C4" s="45"/>
      <c r="D4" s="45"/>
      <c r="E4" s="74"/>
      <c r="F4" s="45"/>
      <c r="G4" s="45"/>
    </row>
    <row r="5" spans="2:9" ht="36" x14ac:dyDescent="0.2">
      <c r="B5" s="3" t="s">
        <v>0</v>
      </c>
      <c r="C5" s="4" t="s">
        <v>1</v>
      </c>
      <c r="D5" s="5" t="s">
        <v>3</v>
      </c>
      <c r="E5" s="55" t="s">
        <v>2</v>
      </c>
      <c r="F5" s="5" t="s">
        <v>4</v>
      </c>
      <c r="G5" s="6" t="s">
        <v>5</v>
      </c>
    </row>
    <row r="6" spans="2:9" ht="15" customHeight="1" thickBot="1" x14ac:dyDescent="0.25">
      <c r="B6" s="7">
        <v>1</v>
      </c>
      <c r="C6" s="8">
        <v>2</v>
      </c>
      <c r="D6" s="9">
        <v>3</v>
      </c>
      <c r="E6" s="75">
        <v>4</v>
      </c>
      <c r="F6" s="9">
        <v>5</v>
      </c>
      <c r="G6" s="56">
        <v>6</v>
      </c>
    </row>
    <row r="7" spans="2:9" ht="35.1" customHeight="1" x14ac:dyDescent="0.2">
      <c r="B7" s="57" t="s">
        <v>8</v>
      </c>
      <c r="C7" s="88" t="s">
        <v>20</v>
      </c>
      <c r="D7" s="58"/>
      <c r="E7" s="72"/>
      <c r="F7" s="59"/>
      <c r="G7" s="60"/>
    </row>
    <row r="8" spans="2:9" ht="35.1" customHeight="1" x14ac:dyDescent="0.2">
      <c r="B8" s="85">
        <v>1</v>
      </c>
      <c r="C8" s="89" t="s">
        <v>81</v>
      </c>
      <c r="D8" s="86" t="s">
        <v>15</v>
      </c>
      <c r="E8" s="98">
        <v>16.57</v>
      </c>
      <c r="F8" s="70"/>
      <c r="G8" s="63">
        <f t="shared" ref="G8:G19" si="0">ROUND(F8*E8,2)</f>
        <v>0</v>
      </c>
      <c r="I8" s="105"/>
    </row>
    <row r="9" spans="2:9" ht="35.1" customHeight="1" x14ac:dyDescent="0.2">
      <c r="B9" s="85">
        <v>2</v>
      </c>
      <c r="C9" s="89" t="s">
        <v>76</v>
      </c>
      <c r="D9" s="87" t="s">
        <v>15</v>
      </c>
      <c r="E9" s="98">
        <v>6.07</v>
      </c>
      <c r="F9" s="70"/>
      <c r="G9" s="63">
        <f t="shared" si="0"/>
        <v>0</v>
      </c>
    </row>
    <row r="10" spans="2:9" ht="35.1" customHeight="1" x14ac:dyDescent="0.2">
      <c r="B10" s="85">
        <v>3</v>
      </c>
      <c r="C10" s="89" t="s">
        <v>69</v>
      </c>
      <c r="D10" s="86" t="s">
        <v>7</v>
      </c>
      <c r="E10" s="98">
        <v>5.69</v>
      </c>
      <c r="F10" s="70"/>
      <c r="G10" s="63">
        <f t="shared" si="0"/>
        <v>0</v>
      </c>
    </row>
    <row r="11" spans="2:9" ht="46.15" customHeight="1" x14ac:dyDescent="0.2">
      <c r="B11" s="85">
        <v>4</v>
      </c>
      <c r="C11" s="89" t="s">
        <v>70</v>
      </c>
      <c r="D11" s="86" t="s">
        <v>7</v>
      </c>
      <c r="E11" s="98">
        <v>62.19</v>
      </c>
      <c r="F11" s="70"/>
      <c r="G11" s="63">
        <f t="shared" si="0"/>
        <v>0</v>
      </c>
    </row>
    <row r="12" spans="2:9" ht="35.1" customHeight="1" x14ac:dyDescent="0.2">
      <c r="B12" s="85">
        <v>5</v>
      </c>
      <c r="C12" s="89" t="s">
        <v>71</v>
      </c>
      <c r="D12" s="87" t="s">
        <v>7</v>
      </c>
      <c r="E12" s="98">
        <v>28.35</v>
      </c>
      <c r="F12" s="70"/>
      <c r="G12" s="63">
        <f t="shared" si="0"/>
        <v>0</v>
      </c>
    </row>
    <row r="13" spans="2:9" ht="42.6" customHeight="1" x14ac:dyDescent="0.2">
      <c r="B13" s="85">
        <v>6</v>
      </c>
      <c r="C13" s="89" t="s">
        <v>77</v>
      </c>
      <c r="D13" s="87" t="s">
        <v>7</v>
      </c>
      <c r="E13" s="98">
        <v>25.7</v>
      </c>
      <c r="F13" s="70"/>
      <c r="G13" s="63">
        <f t="shared" si="0"/>
        <v>0</v>
      </c>
    </row>
    <row r="14" spans="2:9" ht="35.1" customHeight="1" x14ac:dyDescent="0.2">
      <c r="B14" s="85">
        <v>7</v>
      </c>
      <c r="C14" s="89" t="s">
        <v>72</v>
      </c>
      <c r="D14" s="87" t="s">
        <v>33</v>
      </c>
      <c r="E14" s="98">
        <v>3</v>
      </c>
      <c r="F14" s="70"/>
      <c r="G14" s="63">
        <f t="shared" si="0"/>
        <v>0</v>
      </c>
    </row>
    <row r="15" spans="2:9" ht="35.1" customHeight="1" x14ac:dyDescent="0.2">
      <c r="B15" s="85">
        <v>8</v>
      </c>
      <c r="C15" s="89" t="s">
        <v>73</v>
      </c>
      <c r="D15" s="86" t="s">
        <v>33</v>
      </c>
      <c r="E15" s="98">
        <v>3</v>
      </c>
      <c r="F15" s="70"/>
      <c r="G15" s="63">
        <f>ROUND(F15*E15,2)</f>
        <v>0</v>
      </c>
    </row>
    <row r="16" spans="2:9" ht="35.1" customHeight="1" x14ac:dyDescent="0.2">
      <c r="B16" s="85">
        <v>9</v>
      </c>
      <c r="C16" s="89" t="s">
        <v>132</v>
      </c>
      <c r="D16" s="86" t="s">
        <v>33</v>
      </c>
      <c r="E16" s="98">
        <v>2</v>
      </c>
      <c r="F16" s="70"/>
      <c r="G16" s="63">
        <f>ROUND(F16*E16,2)</f>
        <v>0</v>
      </c>
    </row>
    <row r="17" spans="2:7" ht="35.1" customHeight="1" x14ac:dyDescent="0.2">
      <c r="B17" s="85">
        <v>10</v>
      </c>
      <c r="C17" s="89" t="s">
        <v>74</v>
      </c>
      <c r="D17" s="87" t="s">
        <v>50</v>
      </c>
      <c r="E17" s="98">
        <v>0.01</v>
      </c>
      <c r="F17" s="70"/>
      <c r="G17" s="63">
        <f t="shared" si="0"/>
        <v>0</v>
      </c>
    </row>
    <row r="18" spans="2:7" ht="35.1" customHeight="1" x14ac:dyDescent="0.2">
      <c r="B18" s="85">
        <v>11</v>
      </c>
      <c r="C18" s="89" t="s">
        <v>75</v>
      </c>
      <c r="D18" s="86" t="s">
        <v>33</v>
      </c>
      <c r="E18" s="98">
        <v>23</v>
      </c>
      <c r="F18" s="70"/>
      <c r="G18" s="63">
        <f t="shared" si="0"/>
        <v>0</v>
      </c>
    </row>
    <row r="19" spans="2:7" ht="35.1" customHeight="1" x14ac:dyDescent="0.2">
      <c r="B19" s="85">
        <v>12</v>
      </c>
      <c r="C19" s="83" t="s">
        <v>68</v>
      </c>
      <c r="D19" s="87" t="s">
        <v>13</v>
      </c>
      <c r="E19" s="98">
        <v>20.89</v>
      </c>
      <c r="F19" s="70"/>
      <c r="G19" s="63">
        <f t="shared" si="0"/>
        <v>0</v>
      </c>
    </row>
    <row r="20" spans="2:7" ht="35.1" customHeight="1" x14ac:dyDescent="0.2">
      <c r="B20" s="10"/>
      <c r="C20" s="49" t="s">
        <v>21</v>
      </c>
      <c r="D20" s="65"/>
      <c r="E20" s="99"/>
      <c r="F20" s="65"/>
      <c r="G20" s="66">
        <f>SUBTOTAL(109,G8:G19)</f>
        <v>0</v>
      </c>
    </row>
    <row r="21" spans="2:7" ht="35.1" customHeight="1" x14ac:dyDescent="0.2">
      <c r="B21" s="68" t="s">
        <v>9</v>
      </c>
      <c r="C21" s="12" t="s">
        <v>16</v>
      </c>
      <c r="D21" s="67"/>
      <c r="E21" s="100"/>
      <c r="F21" s="65"/>
      <c r="G21" s="66"/>
    </row>
    <row r="22" spans="2:7" ht="53.25" customHeight="1" x14ac:dyDescent="0.2">
      <c r="B22" s="96" t="s">
        <v>133</v>
      </c>
      <c r="C22" s="90" t="s">
        <v>80</v>
      </c>
      <c r="D22" s="87" t="s">
        <v>7</v>
      </c>
      <c r="E22" s="98">
        <v>5936.63</v>
      </c>
      <c r="F22" s="70"/>
      <c r="G22" s="63">
        <f>ROUND(F22*E22,2)</f>
        <v>0</v>
      </c>
    </row>
    <row r="23" spans="2:7" ht="39.6" customHeight="1" x14ac:dyDescent="0.2">
      <c r="B23" s="10">
        <v>14</v>
      </c>
      <c r="C23" s="64" t="s">
        <v>78</v>
      </c>
      <c r="D23" s="53" t="s">
        <v>13</v>
      </c>
      <c r="E23" s="98">
        <v>2110.38</v>
      </c>
      <c r="F23" s="70"/>
      <c r="G23" s="63">
        <f t="shared" ref="G23:G28" si="1">ROUND(F23*E23,2)</f>
        <v>0</v>
      </c>
    </row>
    <row r="24" spans="2:7" ht="42" customHeight="1" x14ac:dyDescent="0.2">
      <c r="B24" s="10">
        <v>15</v>
      </c>
      <c r="C24" s="64" t="s">
        <v>79</v>
      </c>
      <c r="D24" s="53" t="s">
        <v>13</v>
      </c>
      <c r="E24" s="98">
        <v>30.42</v>
      </c>
      <c r="F24" s="70"/>
      <c r="G24" s="63">
        <f t="shared" si="1"/>
        <v>0</v>
      </c>
    </row>
    <row r="25" spans="2:7" ht="35.1" customHeight="1" x14ac:dyDescent="0.2">
      <c r="B25" s="10"/>
      <c r="C25" s="49" t="s">
        <v>18</v>
      </c>
      <c r="D25" s="65"/>
      <c r="E25" s="99"/>
      <c r="F25" s="65"/>
      <c r="G25" s="66">
        <f>SUBTOTAL(109,G22:G24)</f>
        <v>0</v>
      </c>
    </row>
    <row r="26" spans="2:7" ht="35.1" customHeight="1" x14ac:dyDescent="0.2">
      <c r="B26" s="48" t="s">
        <v>14</v>
      </c>
      <c r="C26" s="20" t="s">
        <v>23</v>
      </c>
      <c r="D26" s="65"/>
      <c r="E26" s="99"/>
      <c r="F26" s="65"/>
      <c r="G26" s="63"/>
    </row>
    <row r="27" spans="2:7" ht="35.1" customHeight="1" x14ac:dyDescent="0.2">
      <c r="B27" s="10">
        <v>16</v>
      </c>
      <c r="C27" s="64" t="s">
        <v>82</v>
      </c>
      <c r="D27" s="53" t="s">
        <v>7</v>
      </c>
      <c r="E27" s="98">
        <v>10294.64</v>
      </c>
      <c r="F27" s="70"/>
      <c r="G27" s="63">
        <f t="shared" si="1"/>
        <v>0</v>
      </c>
    </row>
    <row r="28" spans="2:7" ht="35.1" customHeight="1" x14ac:dyDescent="0.2">
      <c r="B28" s="10">
        <v>17</v>
      </c>
      <c r="C28" s="64" t="s">
        <v>83</v>
      </c>
      <c r="D28" s="78" t="s">
        <v>7</v>
      </c>
      <c r="E28" s="98">
        <v>92.4</v>
      </c>
      <c r="F28" s="70"/>
      <c r="G28" s="63">
        <f t="shared" si="1"/>
        <v>0</v>
      </c>
    </row>
    <row r="29" spans="2:7" ht="35.1" customHeight="1" x14ac:dyDescent="0.2">
      <c r="B29" s="10"/>
      <c r="C29" s="50" t="s">
        <v>24</v>
      </c>
      <c r="D29" s="65"/>
      <c r="E29" s="99"/>
      <c r="F29" s="65"/>
      <c r="G29" s="66">
        <f>SUBTOTAL(109,G27:G28)</f>
        <v>0</v>
      </c>
    </row>
    <row r="30" spans="2:7" ht="35.1" customHeight="1" x14ac:dyDescent="0.2">
      <c r="B30" s="69" t="s">
        <v>19</v>
      </c>
      <c r="C30" s="20" t="s">
        <v>25</v>
      </c>
      <c r="D30" s="65"/>
      <c r="E30" s="99"/>
      <c r="F30" s="65"/>
      <c r="G30" s="66"/>
    </row>
    <row r="31" spans="2:7" ht="41.45" customHeight="1" x14ac:dyDescent="0.2">
      <c r="B31" s="91">
        <v>18</v>
      </c>
      <c r="C31" s="89" t="s">
        <v>84</v>
      </c>
      <c r="D31" s="93" t="s">
        <v>7</v>
      </c>
      <c r="E31" s="98">
        <v>8801.23</v>
      </c>
      <c r="F31" s="70"/>
      <c r="G31" s="63">
        <f t="shared" ref="G31:G36" si="2">ROUND(F31*E31,2)</f>
        <v>0</v>
      </c>
    </row>
    <row r="32" spans="2:7" ht="41.45" customHeight="1" x14ac:dyDescent="0.2">
      <c r="B32" s="108" t="s">
        <v>159</v>
      </c>
      <c r="C32" s="109" t="s">
        <v>162</v>
      </c>
      <c r="D32" s="110" t="s">
        <v>7</v>
      </c>
      <c r="E32" s="111">
        <v>84</v>
      </c>
      <c r="F32" s="70"/>
      <c r="G32" s="63">
        <f t="shared" si="2"/>
        <v>0</v>
      </c>
    </row>
    <row r="33" spans="2:7" ht="41.45" customHeight="1" x14ac:dyDescent="0.2">
      <c r="B33" s="108" t="s">
        <v>160</v>
      </c>
      <c r="C33" s="109" t="s">
        <v>161</v>
      </c>
      <c r="D33" s="110" t="s">
        <v>7</v>
      </c>
      <c r="E33" s="111">
        <v>48.87</v>
      </c>
      <c r="F33" s="70"/>
      <c r="G33" s="63">
        <f t="shared" ref="G33" si="3">ROUND(F33*E33,2)</f>
        <v>0</v>
      </c>
    </row>
    <row r="34" spans="2:7" ht="41.45" customHeight="1" x14ac:dyDescent="0.2">
      <c r="B34" s="91">
        <v>20</v>
      </c>
      <c r="C34" s="89" t="s">
        <v>85</v>
      </c>
      <c r="D34" s="93" t="s">
        <v>7</v>
      </c>
      <c r="E34" s="98">
        <v>28.35</v>
      </c>
      <c r="F34" s="70"/>
      <c r="G34" s="63">
        <f t="shared" si="2"/>
        <v>0</v>
      </c>
    </row>
    <row r="35" spans="2:7" ht="41.45" customHeight="1" x14ac:dyDescent="0.2">
      <c r="B35" s="91">
        <v>21</v>
      </c>
      <c r="C35" s="89" t="s">
        <v>86</v>
      </c>
      <c r="D35" s="92" t="s">
        <v>7</v>
      </c>
      <c r="E35" s="98">
        <v>5.69</v>
      </c>
      <c r="F35" s="70"/>
      <c r="G35" s="63">
        <f t="shared" si="2"/>
        <v>0</v>
      </c>
    </row>
    <row r="36" spans="2:7" ht="35.1" customHeight="1" x14ac:dyDescent="0.2">
      <c r="B36" s="91">
        <v>22</v>
      </c>
      <c r="C36" s="89" t="s">
        <v>87</v>
      </c>
      <c r="D36" s="92" t="s">
        <v>7</v>
      </c>
      <c r="E36" s="98">
        <v>17.3</v>
      </c>
      <c r="F36" s="70"/>
      <c r="G36" s="63">
        <f t="shared" si="2"/>
        <v>0</v>
      </c>
    </row>
    <row r="37" spans="2:7" ht="35.1" customHeight="1" x14ac:dyDescent="0.2">
      <c r="B37" s="10"/>
      <c r="C37" s="94" t="s">
        <v>26</v>
      </c>
      <c r="D37" s="65"/>
      <c r="E37" s="99"/>
      <c r="F37" s="65"/>
      <c r="G37" s="66">
        <f>SUBTOTAL(109,G31:G36)</f>
        <v>0</v>
      </c>
    </row>
    <row r="38" spans="2:7" ht="35.1" customHeight="1" x14ac:dyDescent="0.2">
      <c r="B38" s="69" t="s">
        <v>10</v>
      </c>
      <c r="C38" s="20" t="s">
        <v>41</v>
      </c>
      <c r="D38" s="65"/>
      <c r="E38" s="99"/>
      <c r="F38" s="65"/>
      <c r="G38" s="63"/>
    </row>
    <row r="39" spans="2:7" ht="35.1" customHeight="1" x14ac:dyDescent="0.2">
      <c r="B39" s="10">
        <v>23</v>
      </c>
      <c r="C39" s="61" t="s">
        <v>42</v>
      </c>
      <c r="D39" s="53" t="s">
        <v>33</v>
      </c>
      <c r="E39" s="98">
        <v>4</v>
      </c>
      <c r="F39" s="70"/>
      <c r="G39" s="63">
        <f t="shared" ref="G39:G41" si="4">ROUND(F39*E39,2)</f>
        <v>0</v>
      </c>
    </row>
    <row r="40" spans="2:7" ht="35.1" customHeight="1" x14ac:dyDescent="0.2">
      <c r="B40" s="10">
        <v>24</v>
      </c>
      <c r="C40" s="61" t="s">
        <v>43</v>
      </c>
      <c r="D40" s="53" t="s">
        <v>33</v>
      </c>
      <c r="E40" s="98">
        <v>5</v>
      </c>
      <c r="F40" s="70"/>
      <c r="G40" s="63">
        <f t="shared" si="4"/>
        <v>0</v>
      </c>
    </row>
    <row r="41" spans="2:7" ht="35.1" customHeight="1" x14ac:dyDescent="0.2">
      <c r="B41" s="10">
        <v>25</v>
      </c>
      <c r="C41" s="64" t="s">
        <v>88</v>
      </c>
      <c r="D41" s="53" t="s">
        <v>33</v>
      </c>
      <c r="E41" s="98">
        <v>5</v>
      </c>
      <c r="F41" s="70"/>
      <c r="G41" s="63">
        <f t="shared" si="4"/>
        <v>0</v>
      </c>
    </row>
    <row r="42" spans="2:7" ht="35.1" customHeight="1" x14ac:dyDescent="0.2">
      <c r="B42" s="10">
        <v>26</v>
      </c>
      <c r="C42" s="64" t="s">
        <v>125</v>
      </c>
      <c r="D42" s="53" t="s">
        <v>33</v>
      </c>
      <c r="E42" s="98">
        <v>11</v>
      </c>
      <c r="F42" s="70"/>
      <c r="G42" s="63">
        <f t="shared" ref="G42" si="5">ROUND(F42*E42,2)</f>
        <v>0</v>
      </c>
    </row>
    <row r="43" spans="2:7" ht="35.1" customHeight="1" x14ac:dyDescent="0.2">
      <c r="B43" s="10"/>
      <c r="C43" s="50" t="s">
        <v>44</v>
      </c>
      <c r="D43" s="65"/>
      <c r="E43" s="99"/>
      <c r="F43" s="65"/>
      <c r="G43" s="66">
        <f>SUBTOTAL(109,G39:G42)</f>
        <v>0</v>
      </c>
    </row>
    <row r="44" spans="2:7" ht="35.1" customHeight="1" x14ac:dyDescent="0.2">
      <c r="B44" s="69" t="s">
        <v>11</v>
      </c>
      <c r="C44" s="20" t="s">
        <v>51</v>
      </c>
      <c r="D44" s="65"/>
      <c r="E44" s="99"/>
      <c r="F44" s="65"/>
      <c r="G44" s="63"/>
    </row>
    <row r="45" spans="2:7" ht="35.1" customHeight="1" x14ac:dyDescent="0.2">
      <c r="B45" s="10">
        <v>27</v>
      </c>
      <c r="C45" s="64" t="s">
        <v>130</v>
      </c>
      <c r="D45" s="78" t="s">
        <v>15</v>
      </c>
      <c r="E45" s="98">
        <v>110.6</v>
      </c>
      <c r="F45" s="70"/>
      <c r="G45" s="63">
        <f>ROUND(F45*E45,2)</f>
        <v>0</v>
      </c>
    </row>
    <row r="46" spans="2:7" ht="35.1" customHeight="1" x14ac:dyDescent="0.2">
      <c r="B46" s="10">
        <v>28</v>
      </c>
      <c r="C46" s="64" t="s">
        <v>129</v>
      </c>
      <c r="D46" s="78" t="s">
        <v>15</v>
      </c>
      <c r="E46" s="98">
        <v>3561</v>
      </c>
      <c r="F46" s="70"/>
      <c r="G46" s="63">
        <f>ROUND(F46*E46,2)</f>
        <v>0</v>
      </c>
    </row>
    <row r="47" spans="2:7" ht="35.1" customHeight="1" x14ac:dyDescent="0.2">
      <c r="B47" s="10"/>
      <c r="C47" s="50" t="s">
        <v>52</v>
      </c>
      <c r="D47" s="65"/>
      <c r="E47" s="99"/>
      <c r="F47" s="65"/>
      <c r="G47" s="66">
        <f>SUBTOTAL(109,G45:G46)</f>
        <v>0</v>
      </c>
    </row>
    <row r="48" spans="2:7" ht="35.1" customHeight="1" x14ac:dyDescent="0.2">
      <c r="B48" s="48" t="s">
        <v>12</v>
      </c>
      <c r="C48" s="20" t="s">
        <v>35</v>
      </c>
      <c r="D48" s="65"/>
      <c r="E48" s="99"/>
      <c r="F48" s="65"/>
      <c r="G48" s="63"/>
    </row>
    <row r="49" spans="2:7" ht="48" customHeight="1" x14ac:dyDescent="0.2">
      <c r="B49" s="10">
        <v>29</v>
      </c>
      <c r="C49" s="64" t="s">
        <v>131</v>
      </c>
      <c r="D49" s="53" t="s">
        <v>33</v>
      </c>
      <c r="E49" s="98">
        <v>6</v>
      </c>
      <c r="F49" s="70"/>
      <c r="G49" s="63">
        <f t="shared" ref="G49:G51" si="6">ROUND(F49*E49,2)</f>
        <v>0</v>
      </c>
    </row>
    <row r="50" spans="2:7" ht="40.9" customHeight="1" x14ac:dyDescent="0.2">
      <c r="B50" s="10">
        <v>30</v>
      </c>
      <c r="C50" s="82" t="s">
        <v>90</v>
      </c>
      <c r="D50" s="78" t="s">
        <v>7</v>
      </c>
      <c r="E50" s="98">
        <v>4012.64</v>
      </c>
      <c r="F50" s="70"/>
      <c r="G50" s="63">
        <f t="shared" si="6"/>
        <v>0</v>
      </c>
    </row>
    <row r="51" spans="2:7" ht="35.1" customHeight="1" x14ac:dyDescent="0.2">
      <c r="B51" s="10">
        <v>31</v>
      </c>
      <c r="C51" s="54" t="s">
        <v>89</v>
      </c>
      <c r="D51" s="53" t="s">
        <v>33</v>
      </c>
      <c r="E51" s="98">
        <v>4</v>
      </c>
      <c r="F51" s="70"/>
      <c r="G51" s="63">
        <f t="shared" si="6"/>
        <v>0</v>
      </c>
    </row>
    <row r="52" spans="2:7" ht="35.1" customHeight="1" x14ac:dyDescent="0.2">
      <c r="B52" s="10"/>
      <c r="C52" s="50" t="s">
        <v>53</v>
      </c>
      <c r="D52" s="65"/>
      <c r="E52" s="99"/>
      <c r="F52" s="65"/>
      <c r="G52" s="14">
        <f>SUBTOTAL(109,G49:G51)</f>
        <v>0</v>
      </c>
    </row>
    <row r="53" spans="2:7" ht="35.1" customHeight="1" x14ac:dyDescent="0.2">
      <c r="B53" s="42" t="s">
        <v>36</v>
      </c>
      <c r="C53" s="20" t="s">
        <v>54</v>
      </c>
      <c r="D53" s="13"/>
      <c r="E53" s="99"/>
      <c r="F53" s="13"/>
      <c r="G53" s="11"/>
    </row>
    <row r="54" spans="2:7" ht="35.1" customHeight="1" x14ac:dyDescent="0.2">
      <c r="B54" s="91">
        <v>32</v>
      </c>
      <c r="C54" s="89" t="s">
        <v>92</v>
      </c>
      <c r="D54" s="92" t="s">
        <v>17</v>
      </c>
      <c r="E54" s="98">
        <v>46</v>
      </c>
      <c r="F54" s="70"/>
      <c r="G54" s="63">
        <f t="shared" ref="G54:G57" si="7">ROUND(F54*E54,2)</f>
        <v>0</v>
      </c>
    </row>
    <row r="55" spans="2:7" ht="35.1" customHeight="1" x14ac:dyDescent="0.2">
      <c r="B55" s="91">
        <v>33</v>
      </c>
      <c r="C55" s="89" t="s">
        <v>93</v>
      </c>
      <c r="D55" s="92" t="s">
        <v>48</v>
      </c>
      <c r="E55" s="98">
        <v>46</v>
      </c>
      <c r="F55" s="70"/>
      <c r="G55" s="63">
        <f t="shared" si="7"/>
        <v>0</v>
      </c>
    </row>
    <row r="56" spans="2:7" ht="35.1" customHeight="1" x14ac:dyDescent="0.2">
      <c r="B56" s="91">
        <v>34</v>
      </c>
      <c r="C56" s="89" t="s">
        <v>94</v>
      </c>
      <c r="D56" s="92" t="s">
        <v>33</v>
      </c>
      <c r="E56" s="98">
        <v>80</v>
      </c>
      <c r="F56" s="70"/>
      <c r="G56" s="63">
        <f t="shared" si="7"/>
        <v>0</v>
      </c>
    </row>
    <row r="57" spans="2:7" ht="35.1" customHeight="1" x14ac:dyDescent="0.2">
      <c r="B57" s="91">
        <v>35</v>
      </c>
      <c r="C57" s="89" t="s">
        <v>91</v>
      </c>
      <c r="D57" s="92" t="s">
        <v>33</v>
      </c>
      <c r="E57" s="98">
        <v>4</v>
      </c>
      <c r="F57" s="70"/>
      <c r="G57" s="63">
        <f t="shared" si="7"/>
        <v>0</v>
      </c>
    </row>
    <row r="58" spans="2:7" ht="35.1" customHeight="1" x14ac:dyDescent="0.2">
      <c r="B58" s="10"/>
      <c r="C58" s="94" t="s">
        <v>55</v>
      </c>
      <c r="D58" s="13"/>
      <c r="E58" s="99"/>
      <c r="F58" s="13"/>
      <c r="G58" s="14">
        <f>SUBTOTAL(109,G54:G57)</f>
        <v>0</v>
      </c>
    </row>
    <row r="59" spans="2:7" ht="35.1" customHeight="1" x14ac:dyDescent="0.2">
      <c r="B59" s="1" t="s">
        <v>37</v>
      </c>
      <c r="C59" s="51" t="s">
        <v>45</v>
      </c>
      <c r="D59" s="13"/>
      <c r="E59" s="99"/>
      <c r="F59" s="13"/>
      <c r="G59" s="11"/>
    </row>
    <row r="60" spans="2:7" ht="35.1" customHeight="1" x14ac:dyDescent="0.2">
      <c r="B60" s="15">
        <v>36</v>
      </c>
      <c r="C60" s="82" t="s">
        <v>46</v>
      </c>
      <c r="D60" s="81" t="s">
        <v>17</v>
      </c>
      <c r="E60" s="104">
        <v>1</v>
      </c>
      <c r="F60" s="70"/>
      <c r="G60" s="63">
        <f t="shared" ref="G60" si="8">ROUND(F60*E60,2)</f>
        <v>0</v>
      </c>
    </row>
    <row r="61" spans="2:7" ht="35.1" customHeight="1" x14ac:dyDescent="0.2">
      <c r="B61" s="15"/>
      <c r="C61" s="52" t="s">
        <v>47</v>
      </c>
      <c r="D61" s="13"/>
      <c r="E61" s="99"/>
      <c r="F61" s="13"/>
      <c r="G61" s="14">
        <f>SUBTOTAL(109,G60:G60)</f>
        <v>0</v>
      </c>
    </row>
    <row r="62" spans="2:7" ht="31.9" customHeight="1" thickBot="1" x14ac:dyDescent="0.25">
      <c r="B62" s="121" t="s">
        <v>6</v>
      </c>
      <c r="C62" s="122"/>
      <c r="D62" s="122"/>
      <c r="E62" s="122"/>
      <c r="F62" s="123"/>
      <c r="G62" s="71">
        <f>SUBTOTAL(109,G8:G61)</f>
        <v>0</v>
      </c>
    </row>
    <row r="63" spans="2:7" x14ac:dyDescent="0.2">
      <c r="B63" s="36"/>
      <c r="C63" s="37"/>
      <c r="D63" s="38"/>
      <c r="E63" s="46"/>
      <c r="F63" s="38"/>
      <c r="G63" s="39"/>
    </row>
    <row r="64" spans="2:7" x14ac:dyDescent="0.2">
      <c r="B64" s="36"/>
      <c r="C64" s="37"/>
      <c r="D64" s="38"/>
      <c r="E64" s="46"/>
      <c r="F64" s="38"/>
      <c r="G64" s="39"/>
    </row>
    <row r="65" spans="2:7" x14ac:dyDescent="0.2">
      <c r="B65" s="36"/>
      <c r="C65" s="37"/>
      <c r="D65" s="38"/>
      <c r="E65" s="46"/>
      <c r="F65" s="38"/>
      <c r="G65" s="39"/>
    </row>
    <row r="66" spans="2:7" x14ac:dyDescent="0.2">
      <c r="B66" s="40"/>
      <c r="C66" s="37"/>
      <c r="D66" s="38"/>
      <c r="E66" s="46"/>
      <c r="F66" s="38"/>
      <c r="G66" s="39"/>
    </row>
    <row r="67" spans="2:7" x14ac:dyDescent="0.2">
      <c r="B67" s="36"/>
      <c r="C67" s="37"/>
      <c r="D67" s="38"/>
      <c r="E67" s="46"/>
      <c r="F67" s="38"/>
      <c r="G67" s="39"/>
    </row>
  </sheetData>
  <sheetProtection algorithmName="SHA-512" hashValue="pZLuiqgpvwDDHm8OuyHJQphpALs59s7dC0seW9IkQBA8THmHW7FxQed/9O2CM8Tiuh2R9jQan8iQzvQdH4DF3w==" saltValue="C4ERqkQiZCgcmeqUzFGmSQ==" spinCount="100000" sheet="1" objects="1" scenarios="1" selectLockedCells="1"/>
  <mergeCells count="3">
    <mergeCell ref="B3:G3"/>
    <mergeCell ref="B62:F62"/>
    <mergeCell ref="B2:G2"/>
  </mergeCells>
  <phoneticPr fontId="22" type="noConversion"/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39"/>
  <sheetViews>
    <sheetView showZeros="0" topLeftCell="A22" zoomScaleNormal="100" workbookViewId="0">
      <selection activeCell="F8" sqref="F8:F20"/>
    </sheetView>
  </sheetViews>
  <sheetFormatPr defaultColWidth="9.140625" defaultRowHeight="12.75" x14ac:dyDescent="0.2"/>
  <cols>
    <col min="1" max="1" width="9.140625" style="2"/>
    <col min="2" max="2" width="5" style="16" customWidth="1"/>
    <col min="3" max="3" width="74.140625" style="17" customWidth="1"/>
    <col min="4" max="4" width="13" style="18" customWidth="1"/>
    <col min="5" max="5" width="14.140625" style="47" customWidth="1"/>
    <col min="6" max="6" width="15.85546875" style="18" customWidth="1"/>
    <col min="7" max="7" width="16.42578125" style="19" customWidth="1"/>
    <col min="8" max="16384" width="9.140625" style="2"/>
  </cols>
  <sheetData>
    <row r="2" spans="2:8" ht="30" customHeight="1" x14ac:dyDescent="0.2">
      <c r="B2" s="125" t="s">
        <v>22</v>
      </c>
      <c r="C2" s="125"/>
      <c r="D2" s="125"/>
      <c r="E2" s="125"/>
      <c r="F2" s="125"/>
      <c r="G2" s="125"/>
      <c r="H2" s="76"/>
    </row>
    <row r="3" spans="2:8" ht="30" customHeight="1" x14ac:dyDescent="0.2">
      <c r="B3" s="119" t="s">
        <v>135</v>
      </c>
      <c r="C3" s="120"/>
      <c r="D3" s="120"/>
      <c r="E3" s="120"/>
      <c r="F3" s="120"/>
      <c r="G3" s="120"/>
    </row>
    <row r="4" spans="2:8" ht="10.15" customHeight="1" thickBot="1" x14ac:dyDescent="0.25">
      <c r="B4" s="44"/>
      <c r="C4" s="45"/>
      <c r="D4" s="45"/>
      <c r="E4" s="74"/>
      <c r="F4" s="45"/>
      <c r="G4" s="45"/>
    </row>
    <row r="5" spans="2:8" ht="36" x14ac:dyDescent="0.2">
      <c r="B5" s="3" t="s">
        <v>0</v>
      </c>
      <c r="C5" s="4" t="s">
        <v>1</v>
      </c>
      <c r="D5" s="5" t="s">
        <v>3</v>
      </c>
      <c r="E5" s="55" t="s">
        <v>2</v>
      </c>
      <c r="F5" s="5" t="s">
        <v>4</v>
      </c>
      <c r="G5" s="6" t="s">
        <v>5</v>
      </c>
    </row>
    <row r="6" spans="2:8" ht="15" customHeight="1" thickBot="1" x14ac:dyDescent="0.25">
      <c r="B6" s="7">
        <v>1</v>
      </c>
      <c r="C6" s="8">
        <v>2</v>
      </c>
      <c r="D6" s="9">
        <v>3</v>
      </c>
      <c r="E6" s="75">
        <v>4</v>
      </c>
      <c r="F6" s="9">
        <v>5</v>
      </c>
      <c r="G6" s="56">
        <v>6</v>
      </c>
    </row>
    <row r="7" spans="2:8" ht="35.1" customHeight="1" x14ac:dyDescent="0.2">
      <c r="B7" s="57" t="s">
        <v>8</v>
      </c>
      <c r="C7" s="21" t="s">
        <v>56</v>
      </c>
      <c r="D7" s="58"/>
      <c r="E7" s="72"/>
      <c r="F7" s="59"/>
      <c r="G7" s="60"/>
    </row>
    <row r="8" spans="2:8" ht="35.1" customHeight="1" x14ac:dyDescent="0.2">
      <c r="B8" s="41">
        <v>1</v>
      </c>
      <c r="C8" s="64" t="s">
        <v>95</v>
      </c>
      <c r="D8" s="77" t="s">
        <v>15</v>
      </c>
      <c r="E8" s="101">
        <v>135</v>
      </c>
      <c r="F8" s="70"/>
      <c r="G8" s="63">
        <f t="shared" ref="G8:G20" si="0">ROUND(F8*E8,2)</f>
        <v>0</v>
      </c>
    </row>
    <row r="9" spans="2:8" ht="35.1" customHeight="1" x14ac:dyDescent="0.2">
      <c r="B9" s="41">
        <v>2</v>
      </c>
      <c r="C9" s="64" t="s">
        <v>96</v>
      </c>
      <c r="D9" s="62" t="s">
        <v>13</v>
      </c>
      <c r="E9" s="101">
        <v>132.47999999999999</v>
      </c>
      <c r="F9" s="70"/>
      <c r="G9" s="63">
        <f t="shared" si="0"/>
        <v>0</v>
      </c>
    </row>
    <row r="10" spans="2:8" ht="46.15" customHeight="1" x14ac:dyDescent="0.2">
      <c r="B10" s="41">
        <v>3</v>
      </c>
      <c r="C10" s="64" t="s">
        <v>104</v>
      </c>
      <c r="D10" s="62" t="s">
        <v>15</v>
      </c>
      <c r="E10" s="101">
        <v>308</v>
      </c>
      <c r="F10" s="70"/>
      <c r="G10" s="63">
        <f t="shared" si="0"/>
        <v>0</v>
      </c>
    </row>
    <row r="11" spans="2:8" ht="35.1" customHeight="1" x14ac:dyDescent="0.2">
      <c r="B11" s="41">
        <v>4</v>
      </c>
      <c r="C11" s="64" t="s">
        <v>97</v>
      </c>
      <c r="D11" s="77" t="s">
        <v>15</v>
      </c>
      <c r="E11" s="101">
        <v>106</v>
      </c>
      <c r="F11" s="70"/>
      <c r="G11" s="63">
        <f t="shared" si="0"/>
        <v>0</v>
      </c>
    </row>
    <row r="12" spans="2:8" ht="42.6" customHeight="1" x14ac:dyDescent="0.2">
      <c r="B12" s="41">
        <v>5</v>
      </c>
      <c r="C12" s="64" t="s">
        <v>98</v>
      </c>
      <c r="D12" s="77" t="s">
        <v>15</v>
      </c>
      <c r="E12" s="101">
        <v>29</v>
      </c>
      <c r="F12" s="70"/>
      <c r="G12" s="63">
        <f t="shared" si="0"/>
        <v>0</v>
      </c>
    </row>
    <row r="13" spans="2:8" ht="35.1" customHeight="1" x14ac:dyDescent="0.2">
      <c r="B13" s="41">
        <v>6</v>
      </c>
      <c r="C13" s="64" t="s">
        <v>57</v>
      </c>
      <c r="D13" s="77" t="s">
        <v>15</v>
      </c>
      <c r="E13" s="101">
        <v>112</v>
      </c>
      <c r="F13" s="70"/>
      <c r="G13" s="63">
        <f t="shared" si="0"/>
        <v>0</v>
      </c>
    </row>
    <row r="14" spans="2:8" ht="35.1" customHeight="1" x14ac:dyDescent="0.2">
      <c r="B14" s="41">
        <v>7</v>
      </c>
      <c r="C14" s="64" t="s">
        <v>126</v>
      </c>
      <c r="D14" s="62" t="s">
        <v>15</v>
      </c>
      <c r="E14" s="101">
        <v>135</v>
      </c>
      <c r="F14" s="70"/>
      <c r="G14" s="63">
        <f t="shared" si="0"/>
        <v>0</v>
      </c>
    </row>
    <row r="15" spans="2:8" ht="35.1" customHeight="1" x14ac:dyDescent="0.2">
      <c r="B15" s="41">
        <v>8</v>
      </c>
      <c r="C15" s="64" t="s">
        <v>100</v>
      </c>
      <c r="D15" s="77" t="s">
        <v>13</v>
      </c>
      <c r="E15" s="101">
        <v>99.36</v>
      </c>
      <c r="F15" s="70"/>
      <c r="G15" s="63">
        <f t="shared" si="0"/>
        <v>0</v>
      </c>
    </row>
    <row r="16" spans="2:8" ht="35.1" customHeight="1" x14ac:dyDescent="0.2">
      <c r="B16" s="41">
        <v>9</v>
      </c>
      <c r="C16" s="64" t="s">
        <v>58</v>
      </c>
      <c r="D16" s="62" t="s">
        <v>33</v>
      </c>
      <c r="E16" s="101">
        <v>2</v>
      </c>
      <c r="F16" s="70"/>
      <c r="G16" s="63">
        <f t="shared" si="0"/>
        <v>0</v>
      </c>
    </row>
    <row r="17" spans="2:7" ht="35.1" customHeight="1" x14ac:dyDescent="0.2">
      <c r="B17" s="41">
        <v>10</v>
      </c>
      <c r="C17" s="64" t="s">
        <v>101</v>
      </c>
      <c r="D17" s="77" t="s">
        <v>40</v>
      </c>
      <c r="E17" s="101">
        <v>6</v>
      </c>
      <c r="F17" s="70"/>
      <c r="G17" s="63">
        <f t="shared" si="0"/>
        <v>0</v>
      </c>
    </row>
    <row r="18" spans="2:7" ht="35.1" customHeight="1" x14ac:dyDescent="0.2">
      <c r="B18" s="41">
        <v>11</v>
      </c>
      <c r="C18" s="64" t="s">
        <v>59</v>
      </c>
      <c r="D18" s="77" t="s">
        <v>60</v>
      </c>
      <c r="E18" s="101">
        <v>1</v>
      </c>
      <c r="F18" s="70"/>
      <c r="G18" s="63">
        <f t="shared" si="0"/>
        <v>0</v>
      </c>
    </row>
    <row r="19" spans="2:7" ht="35.1" customHeight="1" x14ac:dyDescent="0.2">
      <c r="B19" s="41">
        <v>12</v>
      </c>
      <c r="C19" s="64" t="s">
        <v>61</v>
      </c>
      <c r="D19" s="77" t="s">
        <v>60</v>
      </c>
      <c r="E19" s="101">
        <v>1</v>
      </c>
      <c r="F19" s="70"/>
      <c r="G19" s="63">
        <f t="shared" si="0"/>
        <v>0</v>
      </c>
    </row>
    <row r="20" spans="2:7" ht="35.1" customHeight="1" x14ac:dyDescent="0.2">
      <c r="B20" s="41">
        <v>13</v>
      </c>
      <c r="C20" s="64" t="s">
        <v>102</v>
      </c>
      <c r="D20" s="77" t="s">
        <v>62</v>
      </c>
      <c r="E20" s="101">
        <v>4</v>
      </c>
      <c r="F20" s="70"/>
      <c r="G20" s="63">
        <f t="shared" si="0"/>
        <v>0</v>
      </c>
    </row>
    <row r="21" spans="2:7" ht="35.1" customHeight="1" x14ac:dyDescent="0.2">
      <c r="B21" s="10"/>
      <c r="C21" s="50" t="s">
        <v>63</v>
      </c>
      <c r="D21" s="65"/>
      <c r="E21" s="102"/>
      <c r="F21" s="65"/>
      <c r="G21" s="66">
        <f>SUBTOTAL(109,G8:G20)</f>
        <v>0</v>
      </c>
    </row>
    <row r="22" spans="2:7" ht="35.1" customHeight="1" x14ac:dyDescent="0.2">
      <c r="B22" s="68" t="s">
        <v>9</v>
      </c>
      <c r="C22" s="20" t="s">
        <v>64</v>
      </c>
      <c r="D22" s="67"/>
      <c r="E22" s="103"/>
      <c r="F22" s="65"/>
      <c r="G22" s="66"/>
    </row>
    <row r="23" spans="2:7" ht="39.6" customHeight="1" x14ac:dyDescent="0.2">
      <c r="B23" s="10">
        <v>14</v>
      </c>
      <c r="C23" s="64" t="s">
        <v>103</v>
      </c>
      <c r="D23" s="53" t="s">
        <v>15</v>
      </c>
      <c r="E23" s="101">
        <v>43</v>
      </c>
      <c r="F23" s="70"/>
      <c r="G23" s="63">
        <f t="shared" ref="G23:G32" si="1">ROUND(F23*E23,2)</f>
        <v>0</v>
      </c>
    </row>
    <row r="24" spans="2:7" ht="39.6" customHeight="1" x14ac:dyDescent="0.2">
      <c r="B24" s="10">
        <v>15</v>
      </c>
      <c r="C24" s="64" t="s">
        <v>96</v>
      </c>
      <c r="D24" s="53" t="s">
        <v>13</v>
      </c>
      <c r="E24" s="101">
        <v>18.88</v>
      </c>
      <c r="F24" s="70"/>
      <c r="G24" s="63">
        <f t="shared" si="1"/>
        <v>0</v>
      </c>
    </row>
    <row r="25" spans="2:7" ht="39.6" customHeight="1" x14ac:dyDescent="0.2">
      <c r="B25" s="10">
        <v>16</v>
      </c>
      <c r="C25" s="64" t="s">
        <v>104</v>
      </c>
      <c r="D25" s="53" t="s">
        <v>15</v>
      </c>
      <c r="E25" s="101">
        <v>31</v>
      </c>
      <c r="F25" s="70"/>
      <c r="G25" s="63">
        <f t="shared" si="1"/>
        <v>0</v>
      </c>
    </row>
    <row r="26" spans="2:7" ht="39.6" customHeight="1" x14ac:dyDescent="0.2">
      <c r="B26" s="10">
        <v>17</v>
      </c>
      <c r="C26" s="64" t="s">
        <v>105</v>
      </c>
      <c r="D26" s="53" t="s">
        <v>15</v>
      </c>
      <c r="E26" s="101">
        <v>8</v>
      </c>
      <c r="F26" s="70"/>
      <c r="G26" s="63">
        <f t="shared" si="1"/>
        <v>0</v>
      </c>
    </row>
    <row r="27" spans="2:7" ht="39.6" customHeight="1" x14ac:dyDescent="0.2">
      <c r="B27" s="10">
        <v>18</v>
      </c>
      <c r="C27" s="64" t="s">
        <v>106</v>
      </c>
      <c r="D27" s="53" t="s">
        <v>15</v>
      </c>
      <c r="E27" s="101">
        <v>6</v>
      </c>
      <c r="F27" s="70"/>
      <c r="G27" s="63">
        <f t="shared" si="1"/>
        <v>0</v>
      </c>
    </row>
    <row r="28" spans="2:7" ht="39.6" customHeight="1" x14ac:dyDescent="0.2">
      <c r="B28" s="10">
        <v>19</v>
      </c>
      <c r="C28" s="64" t="s">
        <v>107</v>
      </c>
      <c r="D28" s="53" t="s">
        <v>15</v>
      </c>
      <c r="E28" s="101">
        <v>34</v>
      </c>
      <c r="F28" s="70"/>
      <c r="G28" s="63">
        <f t="shared" si="1"/>
        <v>0</v>
      </c>
    </row>
    <row r="29" spans="2:7" ht="39.6" customHeight="1" x14ac:dyDescent="0.2">
      <c r="B29" s="10">
        <v>20</v>
      </c>
      <c r="C29" s="64" t="s">
        <v>99</v>
      </c>
      <c r="D29" s="53" t="s">
        <v>15</v>
      </c>
      <c r="E29" s="101">
        <v>23</v>
      </c>
      <c r="F29" s="70"/>
      <c r="G29" s="63">
        <f t="shared" si="1"/>
        <v>0</v>
      </c>
    </row>
    <row r="30" spans="2:7" ht="39.6" customHeight="1" x14ac:dyDescent="0.2">
      <c r="B30" s="10">
        <v>21</v>
      </c>
      <c r="C30" s="64" t="s">
        <v>100</v>
      </c>
      <c r="D30" s="53" t="s">
        <v>13</v>
      </c>
      <c r="E30" s="101">
        <v>14.16</v>
      </c>
      <c r="F30" s="70"/>
      <c r="G30" s="63">
        <f t="shared" si="1"/>
        <v>0</v>
      </c>
    </row>
    <row r="31" spans="2:7" ht="39.6" customHeight="1" x14ac:dyDescent="0.2">
      <c r="B31" s="10">
        <v>22</v>
      </c>
      <c r="C31" s="64" t="s">
        <v>109</v>
      </c>
      <c r="D31" s="53" t="s">
        <v>40</v>
      </c>
      <c r="E31" s="101">
        <v>3</v>
      </c>
      <c r="F31" s="70"/>
      <c r="G31" s="63">
        <f t="shared" si="1"/>
        <v>0</v>
      </c>
    </row>
    <row r="32" spans="2:7" ht="39.6" customHeight="1" x14ac:dyDescent="0.2">
      <c r="B32" s="10">
        <v>23</v>
      </c>
      <c r="C32" s="64" t="s">
        <v>108</v>
      </c>
      <c r="D32" s="53" t="s">
        <v>62</v>
      </c>
      <c r="E32" s="101">
        <v>3</v>
      </c>
      <c r="F32" s="70"/>
      <c r="G32" s="63">
        <f t="shared" si="1"/>
        <v>0</v>
      </c>
    </row>
    <row r="33" spans="2:7" ht="35.1" customHeight="1" x14ac:dyDescent="0.2">
      <c r="B33" s="10"/>
      <c r="C33" s="50" t="s">
        <v>65</v>
      </c>
      <c r="D33" s="65"/>
      <c r="E33" s="73"/>
      <c r="F33" s="65"/>
      <c r="G33" s="66">
        <f>SUBTOTAL(109,G23:G32)</f>
        <v>0</v>
      </c>
    </row>
    <row r="34" spans="2:7" ht="31.9" customHeight="1" thickBot="1" x14ac:dyDescent="0.25">
      <c r="B34" s="121" t="s">
        <v>6</v>
      </c>
      <c r="C34" s="122"/>
      <c r="D34" s="122"/>
      <c r="E34" s="122"/>
      <c r="F34" s="123"/>
      <c r="G34" s="71">
        <f>SUBTOTAL(109,G8:G33)</f>
        <v>0</v>
      </c>
    </row>
    <row r="35" spans="2:7" x14ac:dyDescent="0.2">
      <c r="B35" s="36"/>
      <c r="C35" s="37"/>
      <c r="D35" s="38"/>
      <c r="E35" s="46"/>
      <c r="F35" s="38"/>
      <c r="G35" s="39"/>
    </row>
    <row r="36" spans="2:7" x14ac:dyDescent="0.2">
      <c r="B36" s="36"/>
      <c r="C36" s="37"/>
      <c r="D36" s="38"/>
      <c r="E36" s="46"/>
      <c r="F36" s="38"/>
      <c r="G36" s="39"/>
    </row>
    <row r="37" spans="2:7" x14ac:dyDescent="0.2">
      <c r="B37" s="36"/>
      <c r="C37" s="37"/>
      <c r="D37" s="38"/>
      <c r="E37" s="46"/>
      <c r="F37" s="38"/>
      <c r="G37" s="39"/>
    </row>
    <row r="38" spans="2:7" x14ac:dyDescent="0.2">
      <c r="B38" s="40"/>
      <c r="C38" s="37"/>
      <c r="D38" s="38"/>
      <c r="E38" s="46"/>
      <c r="F38" s="38"/>
      <c r="G38" s="39"/>
    </row>
    <row r="39" spans="2:7" x14ac:dyDescent="0.2">
      <c r="B39" s="36"/>
      <c r="C39" s="37"/>
      <c r="D39" s="38"/>
      <c r="E39" s="46"/>
      <c r="F39" s="38"/>
      <c r="G39" s="39"/>
    </row>
  </sheetData>
  <sheetProtection algorithmName="SHA-512" hashValue="//olhbMJA0hS0dKa/MkZr0f25xRKRDaC0tOWWpPv+a9BEXPhoI3OHHydyrHINWfOjFo81uDpbtEklkx6Q7kf3w==" saltValue="kjjzX1mYvGMht9VMhGpgQw==" spinCount="100000" sheet="1" objects="1" scenarios="1" selectLockedCells="1"/>
  <mergeCells count="3">
    <mergeCell ref="B2:G2"/>
    <mergeCell ref="B3:G3"/>
    <mergeCell ref="B34:F34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29"/>
  <sheetViews>
    <sheetView showZeros="0" topLeftCell="A16" zoomScaleNormal="100" workbookViewId="0">
      <selection activeCell="F9" sqref="F9"/>
    </sheetView>
  </sheetViews>
  <sheetFormatPr defaultColWidth="9.140625" defaultRowHeight="12.75" x14ac:dyDescent="0.2"/>
  <cols>
    <col min="1" max="1" width="9.140625" style="2"/>
    <col min="2" max="2" width="5" style="16" customWidth="1"/>
    <col min="3" max="3" width="74.140625" style="17" customWidth="1"/>
    <col min="4" max="4" width="13" style="18" customWidth="1"/>
    <col min="5" max="5" width="14.140625" style="47" customWidth="1"/>
    <col min="6" max="6" width="15.85546875" style="18" customWidth="1"/>
    <col min="7" max="7" width="16.42578125" style="19" customWidth="1"/>
    <col min="8" max="16384" width="9.140625" style="2"/>
  </cols>
  <sheetData>
    <row r="2" spans="2:8" ht="30" customHeight="1" x14ac:dyDescent="0.2">
      <c r="B2" s="125" t="s">
        <v>22</v>
      </c>
      <c r="C2" s="125"/>
      <c r="D2" s="125"/>
      <c r="E2" s="125"/>
      <c r="F2" s="125"/>
      <c r="G2" s="125"/>
      <c r="H2" s="76"/>
    </row>
    <row r="3" spans="2:8" ht="30" customHeight="1" x14ac:dyDescent="0.2">
      <c r="B3" s="119" t="s">
        <v>136</v>
      </c>
      <c r="C3" s="120"/>
      <c r="D3" s="120"/>
      <c r="E3" s="120"/>
      <c r="F3" s="120"/>
      <c r="G3" s="120"/>
    </row>
    <row r="4" spans="2:8" ht="10.15" customHeight="1" thickBot="1" x14ac:dyDescent="0.25">
      <c r="B4" s="44"/>
      <c r="C4" s="45"/>
      <c r="D4" s="45"/>
      <c r="E4" s="74"/>
      <c r="F4" s="45"/>
      <c r="G4" s="45"/>
    </row>
    <row r="5" spans="2:8" ht="36" x14ac:dyDescent="0.2">
      <c r="B5" s="3" t="s">
        <v>0</v>
      </c>
      <c r="C5" s="4" t="s">
        <v>1</v>
      </c>
      <c r="D5" s="5" t="s">
        <v>3</v>
      </c>
      <c r="E5" s="55" t="s">
        <v>2</v>
      </c>
      <c r="F5" s="5" t="s">
        <v>4</v>
      </c>
      <c r="G5" s="6" t="s">
        <v>5</v>
      </c>
    </row>
    <row r="6" spans="2:8" ht="15" customHeight="1" thickBot="1" x14ac:dyDescent="0.25">
      <c r="B6" s="7">
        <v>1</v>
      </c>
      <c r="C6" s="8">
        <v>2</v>
      </c>
      <c r="D6" s="9">
        <v>3</v>
      </c>
      <c r="E6" s="75">
        <v>4</v>
      </c>
      <c r="F6" s="9">
        <v>5</v>
      </c>
      <c r="G6" s="56">
        <v>6</v>
      </c>
    </row>
    <row r="7" spans="2:8" ht="35.1" customHeight="1" x14ac:dyDescent="0.2">
      <c r="B7" s="57" t="s">
        <v>8</v>
      </c>
      <c r="C7" s="21" t="s">
        <v>66</v>
      </c>
      <c r="D7" s="58"/>
      <c r="E7" s="72"/>
      <c r="F7" s="59"/>
      <c r="G7" s="60"/>
    </row>
    <row r="8" spans="2:8" ht="35.1" customHeight="1" x14ac:dyDescent="0.2">
      <c r="B8" s="41">
        <v>1</v>
      </c>
      <c r="C8" s="95" t="s">
        <v>110</v>
      </c>
      <c r="D8" s="84" t="s">
        <v>15</v>
      </c>
      <c r="E8" s="97">
        <v>10</v>
      </c>
      <c r="F8" s="70"/>
      <c r="G8" s="63">
        <f t="shared" ref="G8:G22" si="0">ROUND(F8*E8,2)</f>
        <v>0</v>
      </c>
    </row>
    <row r="9" spans="2:8" ht="35.1" customHeight="1" x14ac:dyDescent="0.2">
      <c r="B9" s="41">
        <v>2</v>
      </c>
      <c r="C9" s="95" t="s">
        <v>111</v>
      </c>
      <c r="D9" s="84" t="s">
        <v>15</v>
      </c>
      <c r="E9" s="97">
        <v>464</v>
      </c>
      <c r="F9" s="70"/>
      <c r="G9" s="63">
        <f t="shared" si="0"/>
        <v>0</v>
      </c>
    </row>
    <row r="10" spans="2:8" ht="35.1" customHeight="1" x14ac:dyDescent="0.2">
      <c r="B10" s="41">
        <v>3</v>
      </c>
      <c r="C10" s="95" t="s">
        <v>112</v>
      </c>
      <c r="D10" s="84" t="s">
        <v>15</v>
      </c>
      <c r="E10" s="97">
        <v>460</v>
      </c>
      <c r="F10" s="70"/>
      <c r="G10" s="63">
        <f t="shared" si="0"/>
        <v>0</v>
      </c>
    </row>
    <row r="11" spans="2:8" ht="35.1" customHeight="1" x14ac:dyDescent="0.2">
      <c r="B11" s="41">
        <v>4</v>
      </c>
      <c r="C11" s="95" t="s">
        <v>113</v>
      </c>
      <c r="D11" s="84" t="s">
        <v>15</v>
      </c>
      <c r="E11" s="97">
        <v>460</v>
      </c>
      <c r="F11" s="70"/>
      <c r="G11" s="63">
        <f t="shared" si="0"/>
        <v>0</v>
      </c>
    </row>
    <row r="12" spans="2:8" ht="35.1" customHeight="1" x14ac:dyDescent="0.2">
      <c r="B12" s="41">
        <v>5</v>
      </c>
      <c r="C12" s="95" t="s">
        <v>114</v>
      </c>
      <c r="D12" s="84" t="s">
        <v>33</v>
      </c>
      <c r="E12" s="97">
        <v>2</v>
      </c>
      <c r="F12" s="70"/>
      <c r="G12" s="63">
        <f t="shared" si="0"/>
        <v>0</v>
      </c>
    </row>
    <row r="13" spans="2:8" ht="35.1" customHeight="1" x14ac:dyDescent="0.2">
      <c r="B13" s="41">
        <v>6</v>
      </c>
      <c r="C13" s="95" t="s">
        <v>115</v>
      </c>
      <c r="D13" s="84" t="s">
        <v>33</v>
      </c>
      <c r="E13" s="97">
        <v>1</v>
      </c>
      <c r="F13" s="70"/>
      <c r="G13" s="63">
        <f t="shared" si="0"/>
        <v>0</v>
      </c>
    </row>
    <row r="14" spans="2:8" ht="35.1" customHeight="1" x14ac:dyDescent="0.2">
      <c r="B14" s="41">
        <v>7</v>
      </c>
      <c r="C14" s="95" t="s">
        <v>116</v>
      </c>
      <c r="D14" s="84" t="s">
        <v>15</v>
      </c>
      <c r="E14" s="97">
        <v>28</v>
      </c>
      <c r="F14" s="70"/>
      <c r="G14" s="63">
        <f t="shared" si="0"/>
        <v>0</v>
      </c>
    </row>
    <row r="15" spans="2:8" ht="35.1" customHeight="1" x14ac:dyDescent="0.2">
      <c r="B15" s="41">
        <v>8</v>
      </c>
      <c r="C15" s="95" t="s">
        <v>117</v>
      </c>
      <c r="D15" s="84" t="s">
        <v>33</v>
      </c>
      <c r="E15" s="97">
        <v>1</v>
      </c>
      <c r="F15" s="70"/>
      <c r="G15" s="63">
        <f t="shared" si="0"/>
        <v>0</v>
      </c>
    </row>
    <row r="16" spans="2:8" ht="35.1" customHeight="1" x14ac:dyDescent="0.2">
      <c r="B16" s="41">
        <v>9</v>
      </c>
      <c r="C16" s="95" t="s">
        <v>118</v>
      </c>
      <c r="D16" s="84" t="s">
        <v>33</v>
      </c>
      <c r="E16" s="97">
        <v>1</v>
      </c>
      <c r="F16" s="70"/>
      <c r="G16" s="63">
        <f t="shared" si="0"/>
        <v>0</v>
      </c>
    </row>
    <row r="17" spans="2:7" ht="35.1" customHeight="1" x14ac:dyDescent="0.2">
      <c r="B17" s="41">
        <v>10</v>
      </c>
      <c r="C17" s="95" t="s">
        <v>119</v>
      </c>
      <c r="D17" s="84" t="s">
        <v>15</v>
      </c>
      <c r="E17" s="97">
        <v>4</v>
      </c>
      <c r="F17" s="70"/>
      <c r="G17" s="63">
        <f t="shared" si="0"/>
        <v>0</v>
      </c>
    </row>
    <row r="18" spans="2:7" ht="35.1" customHeight="1" x14ac:dyDescent="0.2">
      <c r="B18" s="41">
        <v>11</v>
      </c>
      <c r="C18" s="95" t="s">
        <v>120</v>
      </c>
      <c r="D18" s="84" t="s">
        <v>67</v>
      </c>
      <c r="E18" s="97">
        <v>1</v>
      </c>
      <c r="F18" s="70"/>
      <c r="G18" s="63">
        <f t="shared" si="0"/>
        <v>0</v>
      </c>
    </row>
    <row r="19" spans="2:7" ht="35.1" customHeight="1" x14ac:dyDescent="0.2">
      <c r="B19" s="41">
        <v>12</v>
      </c>
      <c r="C19" s="95" t="s">
        <v>117</v>
      </c>
      <c r="D19" s="84" t="s">
        <v>33</v>
      </c>
      <c r="E19" s="97">
        <v>3</v>
      </c>
      <c r="F19" s="70"/>
      <c r="G19" s="63">
        <f t="shared" si="0"/>
        <v>0</v>
      </c>
    </row>
    <row r="20" spans="2:7" ht="35.1" customHeight="1" x14ac:dyDescent="0.2">
      <c r="B20" s="41">
        <v>13</v>
      </c>
      <c r="C20" s="95" t="s">
        <v>121</v>
      </c>
      <c r="D20" s="84" t="s">
        <v>33</v>
      </c>
      <c r="E20" s="97">
        <v>1</v>
      </c>
      <c r="F20" s="70"/>
      <c r="G20" s="63">
        <f t="shared" si="0"/>
        <v>0</v>
      </c>
    </row>
    <row r="21" spans="2:7" ht="35.1" customHeight="1" x14ac:dyDescent="0.2">
      <c r="B21" s="41">
        <v>14</v>
      </c>
      <c r="C21" s="95" t="s">
        <v>122</v>
      </c>
      <c r="D21" s="84" t="s">
        <v>33</v>
      </c>
      <c r="E21" s="97">
        <v>1</v>
      </c>
      <c r="F21" s="70"/>
      <c r="G21" s="63">
        <f t="shared" si="0"/>
        <v>0</v>
      </c>
    </row>
    <row r="22" spans="2:7" ht="35.1" customHeight="1" x14ac:dyDescent="0.2">
      <c r="B22" s="41">
        <v>15</v>
      </c>
      <c r="C22" s="95" t="s">
        <v>123</v>
      </c>
      <c r="D22" s="84" t="s">
        <v>33</v>
      </c>
      <c r="E22" s="97">
        <v>20</v>
      </c>
      <c r="F22" s="70"/>
      <c r="G22" s="63">
        <f t="shared" si="0"/>
        <v>0</v>
      </c>
    </row>
    <row r="23" spans="2:7" ht="35.1" customHeight="1" x14ac:dyDescent="0.2">
      <c r="B23" s="41">
        <v>16</v>
      </c>
      <c r="C23" s="95" t="s">
        <v>124</v>
      </c>
      <c r="D23" s="84" t="s">
        <v>15</v>
      </c>
      <c r="E23" s="97">
        <v>344</v>
      </c>
      <c r="F23" s="70"/>
      <c r="G23" s="63">
        <f t="shared" ref="G23" si="1">ROUND(F23*E23,2)</f>
        <v>0</v>
      </c>
    </row>
    <row r="24" spans="2:7" ht="35.1" customHeight="1" thickBot="1" x14ac:dyDescent="0.25">
      <c r="B24" s="121" t="s">
        <v>6</v>
      </c>
      <c r="C24" s="122"/>
      <c r="D24" s="122"/>
      <c r="E24" s="122"/>
      <c r="F24" s="123"/>
      <c r="G24" s="71">
        <f>SUBTOTAL(109,G8:G23)</f>
        <v>0</v>
      </c>
    </row>
    <row r="25" spans="2:7" x14ac:dyDescent="0.2">
      <c r="B25" s="36"/>
      <c r="C25" s="37"/>
      <c r="D25" s="38"/>
      <c r="E25" s="46"/>
      <c r="F25" s="38"/>
      <c r="G25" s="39"/>
    </row>
    <row r="26" spans="2:7" x14ac:dyDescent="0.2">
      <c r="B26" s="36"/>
      <c r="C26" s="37"/>
      <c r="D26" s="38"/>
      <c r="E26" s="46"/>
      <c r="F26" s="38"/>
      <c r="G26" s="39"/>
    </row>
    <row r="27" spans="2:7" x14ac:dyDescent="0.2">
      <c r="B27" s="36"/>
      <c r="C27" s="37"/>
      <c r="D27" s="38"/>
      <c r="E27" s="46"/>
      <c r="F27" s="38"/>
      <c r="G27" s="39"/>
    </row>
    <row r="28" spans="2:7" x14ac:dyDescent="0.2">
      <c r="B28" s="40"/>
      <c r="C28" s="37"/>
      <c r="D28" s="38"/>
      <c r="E28" s="46"/>
      <c r="F28" s="38"/>
      <c r="G28" s="39"/>
    </row>
    <row r="29" spans="2:7" x14ac:dyDescent="0.2">
      <c r="B29" s="36"/>
      <c r="C29" s="37"/>
      <c r="D29" s="38"/>
      <c r="E29" s="46"/>
      <c r="F29" s="38"/>
      <c r="G29" s="39"/>
    </row>
  </sheetData>
  <sheetProtection algorithmName="SHA-512" hashValue="5dChDyMzChYcTFXSRk5iRNn6NGdH56XV1uK79THC6FoOkUTh088Ssn8VBmeDowTj8FRpYbFbZyBPIerrJJMbKQ==" saltValue="OvhfABdzPsEDQr2uZZmiIA==" spinCount="100000" sheet="1" objects="1" scenarios="1" selectLockedCells="1"/>
  <mergeCells count="3">
    <mergeCell ref="B2:G2"/>
    <mergeCell ref="B3:G3"/>
    <mergeCell ref="B24:F24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4DB5E-CA21-4C37-9CF0-295857E62C07}">
  <dimension ref="B2:H31"/>
  <sheetViews>
    <sheetView showZeros="0" topLeftCell="B1" zoomScaleNormal="100" workbookViewId="0">
      <selection activeCell="F8" sqref="F8:F25"/>
    </sheetView>
  </sheetViews>
  <sheetFormatPr defaultColWidth="9.140625" defaultRowHeight="12.75" x14ac:dyDescent="0.2"/>
  <cols>
    <col min="1" max="1" width="9.140625" style="2"/>
    <col min="2" max="2" width="5" style="16" customWidth="1"/>
    <col min="3" max="3" width="74.140625" style="17" customWidth="1"/>
    <col min="4" max="4" width="13" style="18" customWidth="1"/>
    <col min="5" max="5" width="14.140625" style="47" customWidth="1"/>
    <col min="6" max="6" width="15.85546875" style="18" customWidth="1"/>
    <col min="7" max="7" width="16.42578125" style="19" customWidth="1"/>
    <col min="8" max="16384" width="9.140625" style="2"/>
  </cols>
  <sheetData>
    <row r="2" spans="2:8" ht="30" customHeight="1" x14ac:dyDescent="0.2">
      <c r="B2" s="125" t="s">
        <v>22</v>
      </c>
      <c r="C2" s="125"/>
      <c r="D2" s="125"/>
      <c r="E2" s="125"/>
      <c r="F2" s="125"/>
      <c r="G2" s="125"/>
      <c r="H2" s="76"/>
    </row>
    <row r="3" spans="2:8" ht="30" customHeight="1" x14ac:dyDescent="0.2">
      <c r="B3" s="119" t="s">
        <v>157</v>
      </c>
      <c r="C3" s="120"/>
      <c r="D3" s="120"/>
      <c r="E3" s="120"/>
      <c r="F3" s="120"/>
      <c r="G3" s="120"/>
    </row>
    <row r="4" spans="2:8" ht="10.15" customHeight="1" thickBot="1" x14ac:dyDescent="0.25">
      <c r="B4" s="106"/>
      <c r="C4" s="107"/>
      <c r="D4" s="107"/>
      <c r="E4" s="74"/>
      <c r="F4" s="107"/>
      <c r="G4" s="107"/>
    </row>
    <row r="5" spans="2:8" ht="36" x14ac:dyDescent="0.2">
      <c r="B5" s="3" t="s">
        <v>0</v>
      </c>
      <c r="C5" s="4" t="s">
        <v>1</v>
      </c>
      <c r="D5" s="5" t="s">
        <v>3</v>
      </c>
      <c r="E5" s="55" t="s">
        <v>2</v>
      </c>
      <c r="F5" s="5" t="s">
        <v>4</v>
      </c>
      <c r="G5" s="6" t="s">
        <v>5</v>
      </c>
    </row>
    <row r="6" spans="2:8" ht="15" customHeight="1" thickBot="1" x14ac:dyDescent="0.25">
      <c r="B6" s="7">
        <v>1</v>
      </c>
      <c r="C6" s="8">
        <v>2</v>
      </c>
      <c r="D6" s="9">
        <v>3</v>
      </c>
      <c r="E6" s="75">
        <v>4</v>
      </c>
      <c r="F6" s="9">
        <v>5</v>
      </c>
      <c r="G6" s="56">
        <v>6</v>
      </c>
    </row>
    <row r="7" spans="2:8" ht="35.1" customHeight="1" x14ac:dyDescent="0.2">
      <c r="B7" s="57" t="s">
        <v>8</v>
      </c>
      <c r="C7" s="21" t="s">
        <v>144</v>
      </c>
      <c r="D7" s="58"/>
      <c r="E7" s="72"/>
      <c r="F7" s="59"/>
      <c r="G7" s="60"/>
    </row>
    <row r="8" spans="2:8" ht="44.25" customHeight="1" x14ac:dyDescent="0.2">
      <c r="B8" s="41">
        <v>1</v>
      </c>
      <c r="C8" s="95" t="s">
        <v>138</v>
      </c>
      <c r="D8" s="84" t="s">
        <v>13</v>
      </c>
      <c r="E8" s="97">
        <v>20</v>
      </c>
      <c r="F8" s="70"/>
      <c r="G8" s="63">
        <f t="shared" ref="G8:G20" si="0">ROUND(F8*E8,2)</f>
        <v>0</v>
      </c>
    </row>
    <row r="9" spans="2:8" ht="35.1" customHeight="1" x14ac:dyDescent="0.2">
      <c r="B9" s="41">
        <v>2</v>
      </c>
      <c r="C9" s="95" t="s">
        <v>139</v>
      </c>
      <c r="D9" s="84" t="s">
        <v>7</v>
      </c>
      <c r="E9" s="97">
        <v>20</v>
      </c>
      <c r="F9" s="70"/>
      <c r="G9" s="63">
        <f t="shared" si="0"/>
        <v>0</v>
      </c>
    </row>
    <row r="10" spans="2:8" ht="35.1" customHeight="1" x14ac:dyDescent="0.2">
      <c r="B10" s="41">
        <v>3</v>
      </c>
      <c r="C10" s="95" t="s">
        <v>140</v>
      </c>
      <c r="D10" s="84" t="s">
        <v>7</v>
      </c>
      <c r="E10" s="97">
        <v>5</v>
      </c>
      <c r="F10" s="70"/>
      <c r="G10" s="63">
        <f t="shared" si="0"/>
        <v>0</v>
      </c>
    </row>
    <row r="11" spans="2:8" ht="42" customHeight="1" x14ac:dyDescent="0.2">
      <c r="B11" s="41">
        <v>4</v>
      </c>
      <c r="C11" s="95" t="s">
        <v>143</v>
      </c>
      <c r="D11" s="84" t="s">
        <v>13</v>
      </c>
      <c r="E11" s="97">
        <v>2</v>
      </c>
      <c r="F11" s="70"/>
      <c r="G11" s="63">
        <f t="shared" si="0"/>
        <v>0</v>
      </c>
    </row>
    <row r="12" spans="2:8" ht="35.1" customHeight="1" x14ac:dyDescent="0.2">
      <c r="B12" s="41">
        <v>5</v>
      </c>
      <c r="C12" s="95" t="s">
        <v>142</v>
      </c>
      <c r="D12" s="84" t="s">
        <v>13</v>
      </c>
      <c r="E12" s="97">
        <v>18</v>
      </c>
      <c r="F12" s="70"/>
      <c r="G12" s="63">
        <f t="shared" si="0"/>
        <v>0</v>
      </c>
    </row>
    <row r="13" spans="2:8" ht="35.1" customHeight="1" x14ac:dyDescent="0.2">
      <c r="B13" s="41">
        <v>6</v>
      </c>
      <c r="C13" s="95" t="s">
        <v>141</v>
      </c>
      <c r="D13" s="84" t="s">
        <v>13</v>
      </c>
      <c r="E13" s="97">
        <v>2</v>
      </c>
      <c r="F13" s="70"/>
      <c r="G13" s="63">
        <f t="shared" si="0"/>
        <v>0</v>
      </c>
    </row>
    <row r="14" spans="2:8" ht="35.1" customHeight="1" x14ac:dyDescent="0.2">
      <c r="B14" s="41">
        <v>7</v>
      </c>
      <c r="C14" s="95" t="s">
        <v>145</v>
      </c>
      <c r="D14" s="84" t="s">
        <v>17</v>
      </c>
      <c r="E14" s="97">
        <v>2</v>
      </c>
      <c r="F14" s="70"/>
      <c r="G14" s="63">
        <f t="shared" si="0"/>
        <v>0</v>
      </c>
    </row>
    <row r="15" spans="2:8" ht="35.1" customHeight="1" x14ac:dyDescent="0.2">
      <c r="B15" s="41">
        <v>8</v>
      </c>
      <c r="C15" s="95" t="s">
        <v>146</v>
      </c>
      <c r="D15" s="84" t="s">
        <v>17</v>
      </c>
      <c r="E15" s="97">
        <v>1</v>
      </c>
      <c r="F15" s="70"/>
      <c r="G15" s="63">
        <f t="shared" si="0"/>
        <v>0</v>
      </c>
    </row>
    <row r="16" spans="2:8" ht="35.1" customHeight="1" x14ac:dyDescent="0.2">
      <c r="B16" s="41">
        <v>9</v>
      </c>
      <c r="C16" s="95" t="s">
        <v>147</v>
      </c>
      <c r="D16" s="84" t="s">
        <v>40</v>
      </c>
      <c r="E16" s="97">
        <v>1.5</v>
      </c>
      <c r="F16" s="70"/>
      <c r="G16" s="63">
        <f t="shared" si="0"/>
        <v>0</v>
      </c>
    </row>
    <row r="17" spans="2:7" ht="35.1" customHeight="1" x14ac:dyDescent="0.2">
      <c r="B17" s="41">
        <v>10</v>
      </c>
      <c r="C17" s="95" t="s">
        <v>148</v>
      </c>
      <c r="D17" s="84" t="s">
        <v>17</v>
      </c>
      <c r="E17" s="97">
        <v>1</v>
      </c>
      <c r="F17" s="70"/>
      <c r="G17" s="63">
        <f t="shared" si="0"/>
        <v>0</v>
      </c>
    </row>
    <row r="18" spans="2:7" ht="35.1" customHeight="1" x14ac:dyDescent="0.2">
      <c r="B18" s="41">
        <v>11</v>
      </c>
      <c r="C18" s="95" t="s">
        <v>152</v>
      </c>
      <c r="D18" s="84" t="s">
        <v>40</v>
      </c>
      <c r="E18" s="97">
        <v>4</v>
      </c>
      <c r="F18" s="70"/>
      <c r="G18" s="63">
        <f t="shared" si="0"/>
        <v>0</v>
      </c>
    </row>
    <row r="19" spans="2:7" ht="35.1" customHeight="1" x14ac:dyDescent="0.2">
      <c r="B19" s="41">
        <v>12</v>
      </c>
      <c r="C19" s="95" t="s">
        <v>156</v>
      </c>
      <c r="D19" s="84" t="s">
        <v>40</v>
      </c>
      <c r="E19" s="97">
        <v>1</v>
      </c>
      <c r="F19" s="70"/>
      <c r="G19" s="63">
        <f t="shared" si="0"/>
        <v>0</v>
      </c>
    </row>
    <row r="20" spans="2:7" ht="35.1" customHeight="1" x14ac:dyDescent="0.2">
      <c r="B20" s="41">
        <v>13</v>
      </c>
      <c r="C20" s="95" t="s">
        <v>155</v>
      </c>
      <c r="D20" s="84" t="s">
        <v>17</v>
      </c>
      <c r="E20" s="97">
        <v>1</v>
      </c>
      <c r="F20" s="70"/>
      <c r="G20" s="63">
        <f t="shared" si="0"/>
        <v>0</v>
      </c>
    </row>
    <row r="21" spans="2:7" ht="35.1" customHeight="1" x14ac:dyDescent="0.2">
      <c r="B21" s="41">
        <v>14</v>
      </c>
      <c r="C21" s="95" t="s">
        <v>154</v>
      </c>
      <c r="D21" s="84" t="s">
        <v>15</v>
      </c>
      <c r="E21" s="97">
        <v>1</v>
      </c>
      <c r="F21" s="70"/>
      <c r="G21" s="63">
        <f t="shared" ref="G21:G25" si="1">ROUND(F21*E21,2)</f>
        <v>0</v>
      </c>
    </row>
    <row r="22" spans="2:7" ht="35.1" customHeight="1" x14ac:dyDescent="0.2">
      <c r="B22" s="41">
        <v>15</v>
      </c>
      <c r="C22" s="95" t="s">
        <v>149</v>
      </c>
      <c r="D22" s="84" t="s">
        <v>17</v>
      </c>
      <c r="E22" s="97">
        <v>1</v>
      </c>
      <c r="F22" s="70"/>
      <c r="G22" s="63">
        <f t="shared" si="1"/>
        <v>0</v>
      </c>
    </row>
    <row r="23" spans="2:7" ht="35.1" customHeight="1" x14ac:dyDescent="0.2">
      <c r="B23" s="41">
        <v>16</v>
      </c>
      <c r="C23" s="95" t="s">
        <v>150</v>
      </c>
      <c r="D23" s="84" t="s">
        <v>17</v>
      </c>
      <c r="E23" s="97">
        <v>1</v>
      </c>
      <c r="F23" s="70"/>
      <c r="G23" s="63">
        <f t="shared" si="1"/>
        <v>0</v>
      </c>
    </row>
    <row r="24" spans="2:7" ht="35.1" customHeight="1" x14ac:dyDescent="0.2">
      <c r="B24" s="41">
        <v>17</v>
      </c>
      <c r="C24" s="95" t="s">
        <v>153</v>
      </c>
      <c r="D24" s="84" t="s">
        <v>13</v>
      </c>
      <c r="E24" s="97">
        <v>0.2</v>
      </c>
      <c r="F24" s="70"/>
      <c r="G24" s="63">
        <f t="shared" si="1"/>
        <v>0</v>
      </c>
    </row>
    <row r="25" spans="2:7" ht="35.1" customHeight="1" x14ac:dyDescent="0.2">
      <c r="B25" s="41">
        <v>18</v>
      </c>
      <c r="C25" s="95" t="s">
        <v>151</v>
      </c>
      <c r="D25" s="84" t="s">
        <v>17</v>
      </c>
      <c r="E25" s="97">
        <v>2</v>
      </c>
      <c r="F25" s="70"/>
      <c r="G25" s="63">
        <f t="shared" si="1"/>
        <v>0</v>
      </c>
    </row>
    <row r="26" spans="2:7" ht="35.1" customHeight="1" thickBot="1" x14ac:dyDescent="0.25">
      <c r="B26" s="121" t="s">
        <v>6</v>
      </c>
      <c r="C26" s="122"/>
      <c r="D26" s="122"/>
      <c r="E26" s="122"/>
      <c r="F26" s="123"/>
      <c r="G26" s="71">
        <f>SUBTOTAL(109,G8:G25)</f>
        <v>0</v>
      </c>
    </row>
    <row r="27" spans="2:7" x14ac:dyDescent="0.2">
      <c r="B27" s="36"/>
      <c r="C27" s="37"/>
      <c r="D27" s="38"/>
      <c r="E27" s="46"/>
      <c r="F27" s="38"/>
      <c r="G27" s="39"/>
    </row>
    <row r="28" spans="2:7" x14ac:dyDescent="0.2">
      <c r="B28" s="36"/>
      <c r="C28" s="37"/>
      <c r="D28" s="38"/>
      <c r="E28" s="46"/>
      <c r="F28" s="38"/>
      <c r="G28" s="39"/>
    </row>
    <row r="29" spans="2:7" x14ac:dyDescent="0.2">
      <c r="B29" s="36"/>
      <c r="C29" s="37"/>
      <c r="D29" s="38"/>
      <c r="E29" s="46"/>
      <c r="F29" s="38"/>
      <c r="G29" s="39"/>
    </row>
    <row r="30" spans="2:7" x14ac:dyDescent="0.2">
      <c r="B30" s="40"/>
      <c r="C30" s="37"/>
      <c r="D30" s="38"/>
      <c r="E30" s="46"/>
      <c r="F30" s="38"/>
      <c r="G30" s="39"/>
    </row>
    <row r="31" spans="2:7" x14ac:dyDescent="0.2">
      <c r="B31" s="36"/>
      <c r="C31" s="37"/>
      <c r="D31" s="38"/>
      <c r="E31" s="46"/>
      <c r="F31" s="38"/>
      <c r="G31" s="39"/>
    </row>
  </sheetData>
  <sheetProtection algorithmName="SHA-512" hashValue="fJCdBzI00H+vW5P8s8sCSCj8J49KGMIUs7tcswCHQ7EwyjSQEawiK24JSuS1DESruDSl3Vp+A64EjRknEWvZUA==" saltValue="xmxok5VQvYAzHi5mW9fphg==" spinCount="100000" sheet="1" objects="1" scenarios="1" selectLockedCells="1"/>
  <mergeCells count="3">
    <mergeCell ref="B2:G2"/>
    <mergeCell ref="B3:G3"/>
    <mergeCell ref="B26:F26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ZZK</vt:lpstr>
      <vt:lpstr>ul. Wiosłowa - b. drogowa</vt:lpstr>
      <vt:lpstr>ul. Wiosłowa - b. elektry</vt:lpstr>
      <vt:lpstr>ul. Wiosłowa - b.teletech</vt:lpstr>
      <vt:lpstr>ul. Wiosłowa - b.sanitarna</vt:lpstr>
      <vt:lpstr>'ul. Wiosłowa - b. drogowa'!Obszar_wydruku</vt:lpstr>
      <vt:lpstr>'ul. Wiosłowa - b. elektry'!Obszar_wydruku</vt:lpstr>
      <vt:lpstr>'ul. Wiosłowa - b.sanitarna'!Obszar_wydruku</vt:lpstr>
      <vt:lpstr>'ul. Wiosłowa - b.teletech'!Obszar_wydruku</vt:lpstr>
      <vt:lpstr>ZZK!Obszar_wydruku</vt:lpstr>
      <vt:lpstr>'ul. Wiosłowa - b. drogowa'!Tytuły_wydruku</vt:lpstr>
      <vt:lpstr>'ul. Wiosłowa - b. elektry'!Tytuły_wydruku</vt:lpstr>
      <vt:lpstr>'ul. Wiosłowa - b.sanitarna'!Tytuły_wydruku</vt:lpstr>
      <vt:lpstr>'ul. Wiosłowa - b.teletech'!Tytuły_wydruku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Rafał Wiśniewski</cp:lastModifiedBy>
  <cp:lastPrinted>2019-07-16T11:08:48Z</cp:lastPrinted>
  <dcterms:created xsi:type="dcterms:W3CDTF">2017-05-10T12:13:21Z</dcterms:created>
  <dcterms:modified xsi:type="dcterms:W3CDTF">2019-07-16T11:18:11Z</dcterms:modified>
  <cp:category/>
</cp:coreProperties>
</file>