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435" tabRatio="937" activeTab="2"/>
  </bookViews>
  <sheets>
    <sheet name="ZZK" sheetId="9" r:id="rId1"/>
    <sheet name="1.KOZIOROŻCA - R.DROGOWE" sheetId="2" r:id="rId2"/>
    <sheet name="2.KOZIOROŻCA- KANAL. DESZCZ." sheetId="13" r:id="rId3"/>
    <sheet name="3.KOZIOROŻCA- GAZOCIĄGI" sheetId="29" r:id="rId4"/>
    <sheet name="4.KOZIOROŻCA - OŚWIETLENIE i KT" sheetId="46" r:id="rId5"/>
    <sheet name="5.KOZIOROŻCA -KOLIZJE ELEKT" sheetId="45" r:id="rId6"/>
    <sheet name="6.KOZIOROŻCA- PRZEB. SIECI TEL " sheetId="30" r:id="rId7"/>
    <sheet name="7.KOZIOROŻCA -MAŁA ARCHITEKTURA" sheetId="31" r:id="rId8"/>
    <sheet name="8.KOZIOROŻCA- ZIELEŃ" sheetId="32" r:id="rId9"/>
    <sheet name="9.ZEUSA - R.DROGOWE" sheetId="33" r:id="rId10"/>
    <sheet name="10.ZEUSA- KANAL. DESZCZ" sheetId="47" r:id="rId11"/>
    <sheet name="11.ZEUSA- GAZOCIĄGI" sheetId="38" r:id="rId12"/>
    <sheet name="12.ZEUSA - OŚWIETLENIE" sheetId="36" r:id="rId13"/>
    <sheet name="13.ZEUSA -KOLIZJE ELEKT" sheetId="37" r:id="rId14"/>
    <sheet name="14.ZEUSA- PRZEB. SIECI" sheetId="39" r:id="rId15"/>
    <sheet name="15.ZEUSA -MAŁA ARCHITEK" sheetId="40" r:id="rId16"/>
    <sheet name="16.ZEUSA- ZIELEŃ" sheetId="41" r:id="rId17"/>
    <sheet name="17.JUNONY - R.DROGOWE" sheetId="44" r:id="rId18"/>
    <sheet name="18.KOZIOROŻCA - WODOCIĄG" sheetId="25" r:id="rId19"/>
    <sheet name="19.KEPLERA - WODOCIĄG" sheetId="43" r:id="rId20"/>
  </sheets>
  <definedNames>
    <definedName name="_xlnm.Print_Area" localSheetId="1">'1.KOZIOROŻCA - R.DROGOWE'!$B$1:$G$107</definedName>
    <definedName name="_xlnm.Print_Area" localSheetId="10">'10.ZEUSA- KANAL. DESZCZ'!$B$1:$G$42</definedName>
    <definedName name="_xlnm.Print_Area" localSheetId="12">'12.ZEUSA - OŚWIETLENIE'!$B$1:$G$17</definedName>
    <definedName name="_xlnm.Print_Area" localSheetId="13">'13.ZEUSA -KOLIZJE ELEKT'!$B$1:$G$11</definedName>
    <definedName name="_xlnm.Print_Area" localSheetId="17">'17.JUNONY - R.DROGOWE'!$B$1:$G$42</definedName>
    <definedName name="_xlnm.Print_Area" localSheetId="18">'18.KOZIOROŻCA - WODOCIĄG'!$B$1:$G$61</definedName>
    <definedName name="_xlnm.Print_Area" localSheetId="19">'19.KEPLERA - WODOCIĄG'!$B$1:$G$23</definedName>
    <definedName name="_xlnm.Print_Area" localSheetId="2">'2.KOZIOROŻCA- KANAL. DESZCZ.'!$B$1:$G$82</definedName>
    <definedName name="_xlnm.Print_Area" localSheetId="4">'4.KOZIOROŻCA - OŚWIETLENIE i KT'!$B$1:$G$55</definedName>
    <definedName name="_xlnm.Print_Area" localSheetId="5">'5.KOZIOROŻCA -KOLIZJE ELEKT'!$B$1:$G$40</definedName>
    <definedName name="_xlnm.Print_Area" localSheetId="9">'9.ZEUSA - R.DROGOWE'!$B$1:$G$79</definedName>
    <definedName name="_xlnm.Print_Area" localSheetId="0">ZZK!$B$2:$E$41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5"/>
  <c r="G14"/>
  <c r="G15"/>
  <c r="G69" i="2"/>
  <c r="G105" l="1"/>
  <c r="G106" s="1"/>
  <c r="G16" i="13" l="1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1" i="2"/>
  <c r="G12"/>
  <c r="G13"/>
  <c r="G14"/>
  <c r="G15"/>
  <c r="G16"/>
  <c r="G17"/>
  <c r="G18"/>
  <c r="G19"/>
  <c r="G20"/>
  <c r="G21"/>
  <c r="G22"/>
  <c r="G23"/>
  <c r="G24"/>
  <c r="G25"/>
  <c r="G11"/>
  <c r="G8"/>
  <c r="G26" l="1"/>
  <c r="G9"/>
  <c r="G18" i="47" l="1"/>
  <c r="G19"/>
  <c r="G20"/>
  <c r="G21"/>
  <c r="G22"/>
  <c r="G23"/>
  <c r="G22" i="36"/>
  <c r="G23"/>
  <c r="G24"/>
  <c r="G25"/>
  <c r="G26"/>
  <c r="G27"/>
  <c r="G28"/>
  <c r="G29"/>
  <c r="G30"/>
  <c r="G31"/>
  <c r="G32"/>
  <c r="G33"/>
  <c r="G34"/>
  <c r="G21"/>
  <c r="G35" s="1"/>
  <c r="G28" i="47" l="1"/>
  <c r="G29"/>
  <c r="G32"/>
  <c r="G34"/>
  <c r="G35"/>
  <c r="G36"/>
  <c r="G39"/>
  <c r="G40"/>
  <c r="G10"/>
  <c r="G11"/>
  <c r="G12"/>
  <c r="G15"/>
  <c r="G16"/>
  <c r="G25"/>
  <c r="G26"/>
  <c r="G27"/>
  <c r="G31"/>
  <c r="G33"/>
  <c r="G8"/>
  <c r="G14"/>
  <c r="G17"/>
  <c r="G38"/>
  <c r="G37"/>
  <c r="G30"/>
  <c r="G24"/>
  <c r="G9"/>
  <c r="G155" i="38"/>
  <c r="G66"/>
  <c r="G214" i="29"/>
  <c r="G218"/>
  <c r="G13" i="47" l="1"/>
  <c r="G41" s="1"/>
  <c r="G42" s="1"/>
  <c r="D16" i="9" s="1"/>
  <c r="G127" i="43" l="1"/>
  <c r="G126"/>
  <c r="G123"/>
  <c r="G122"/>
  <c r="G121"/>
  <c r="G118"/>
  <c r="G117"/>
  <c r="G116"/>
  <c r="G115"/>
  <c r="G112"/>
  <c r="G111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88"/>
  <c r="G87"/>
  <c r="G84"/>
  <c r="G83"/>
  <c r="G82"/>
  <c r="G81"/>
  <c r="G78"/>
  <c r="G77"/>
  <c r="G76"/>
  <c r="G73"/>
  <c r="G72"/>
  <c r="G71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28" l="1"/>
  <c r="G119"/>
  <c r="G69"/>
  <c r="G89"/>
  <c r="G48"/>
  <c r="G79"/>
  <c r="G27"/>
  <c r="G129" s="1"/>
  <c r="D31" i="9" s="1"/>
  <c r="G85" i="43"/>
  <c r="G113"/>
  <c r="G124"/>
  <c r="G74"/>
  <c r="G109"/>
  <c r="G21" i="33" l="1"/>
  <c r="G9" i="45"/>
  <c r="G8"/>
  <c r="G28"/>
  <c r="G29"/>
  <c r="G30"/>
  <c r="G31"/>
  <c r="G32"/>
  <c r="G33"/>
  <c r="G34"/>
  <c r="G35"/>
  <c r="G36"/>
  <c r="G37"/>
  <c r="G38"/>
  <c r="G27"/>
  <c r="G13"/>
  <c r="G14"/>
  <c r="G15"/>
  <c r="G16"/>
  <c r="G17"/>
  <c r="G18"/>
  <c r="G19"/>
  <c r="G20"/>
  <c r="G21"/>
  <c r="G22"/>
  <c r="G23"/>
  <c r="G24"/>
  <c r="G12"/>
  <c r="G25" s="1"/>
  <c r="G138" i="25"/>
  <c r="G10" i="45" l="1"/>
  <c r="G39"/>
  <c r="G24" i="41"/>
  <c r="G40" i="45" l="1"/>
  <c r="D11" i="9" s="1"/>
  <c r="G159" i="25"/>
  <c r="G44" l="1"/>
  <c r="G45"/>
  <c r="G46"/>
  <c r="G47"/>
  <c r="G48"/>
  <c r="G49"/>
  <c r="G50"/>
  <c r="G51"/>
  <c r="G55"/>
  <c r="G56"/>
  <c r="G57"/>
  <c r="G58"/>
  <c r="G59"/>
  <c r="G60"/>
  <c r="G18"/>
  <c r="G19"/>
  <c r="G20"/>
  <c r="G21"/>
  <c r="G22"/>
  <c r="G23"/>
  <c r="G24"/>
  <c r="G25"/>
  <c r="G26"/>
  <c r="G27"/>
  <c r="G28"/>
  <c r="G29"/>
  <c r="G30"/>
  <c r="G27" i="37" l="1"/>
  <c r="G28"/>
  <c r="G29"/>
  <c r="G30"/>
  <c r="G31"/>
  <c r="G32"/>
  <c r="G33"/>
  <c r="G34"/>
  <c r="G35"/>
  <c r="G36"/>
  <c r="G13"/>
  <c r="G14"/>
  <c r="G15"/>
  <c r="G16"/>
  <c r="G17"/>
  <c r="G18"/>
  <c r="G19"/>
  <c r="G20"/>
  <c r="G21"/>
  <c r="G22"/>
  <c r="G23"/>
  <c r="G24"/>
  <c r="G9"/>
  <c r="G8"/>
  <c r="G10" s="1"/>
  <c r="G49" i="36"/>
  <c r="G50"/>
  <c r="G51"/>
  <c r="G52"/>
  <c r="G53"/>
  <c r="G44"/>
  <c r="G45"/>
  <c r="G46"/>
  <c r="G38"/>
  <c r="G39"/>
  <c r="G40"/>
  <c r="G15"/>
  <c r="G16"/>
  <c r="G17"/>
  <c r="G18"/>
  <c r="G9"/>
  <c r="G10"/>
  <c r="G11"/>
  <c r="G99" i="30"/>
  <c r="G100"/>
  <c r="G101"/>
  <c r="G102"/>
  <c r="G103"/>
  <c r="G104"/>
  <c r="G105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8" i="2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54" i="46"/>
  <c r="G55"/>
  <c r="G47"/>
  <c r="G48"/>
  <c r="G49"/>
  <c r="G50"/>
  <c r="G39"/>
  <c r="G40"/>
  <c r="G41"/>
  <c r="G42"/>
  <c r="G43"/>
  <c r="G32"/>
  <c r="G33"/>
  <c r="G34"/>
  <c r="G35"/>
  <c r="G16"/>
  <c r="G17"/>
  <c r="G18"/>
  <c r="G19"/>
  <c r="G20"/>
  <c r="G21"/>
  <c r="G22"/>
  <c r="G23"/>
  <c r="G24"/>
  <c r="G25"/>
  <c r="G26"/>
  <c r="G27"/>
  <c r="G28"/>
  <c r="G9"/>
  <c r="G10"/>
  <c r="G11"/>
  <c r="G12"/>
  <c r="G305" i="25"/>
  <c r="G306"/>
  <c r="G307"/>
  <c r="G308"/>
  <c r="G309"/>
  <c r="G310"/>
  <c r="G311"/>
  <c r="G312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60"/>
  <c r="G161"/>
  <c r="G162"/>
  <c r="G163"/>
  <c r="G164"/>
  <c r="G165"/>
  <c r="G166"/>
  <c r="G167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83"/>
  <c r="G84"/>
  <c r="G85"/>
  <c r="G86"/>
  <c r="G87"/>
  <c r="G70"/>
  <c r="G71"/>
  <c r="G72"/>
  <c r="G73"/>
  <c r="G74"/>
  <c r="G75"/>
  <c r="G76"/>
  <c r="G77"/>
  <c r="G78"/>
  <c r="G79"/>
  <c r="G80"/>
  <c r="G65"/>
  <c r="G66"/>
  <c r="G52"/>
  <c r="G53"/>
  <c r="G54"/>
  <c r="G61"/>
  <c r="G8"/>
  <c r="G9"/>
  <c r="G10"/>
  <c r="G11"/>
  <c r="G12"/>
  <c r="G16"/>
  <c r="G17"/>
  <c r="G31"/>
  <c r="G32"/>
  <c r="G33"/>
  <c r="G34"/>
  <c r="G35"/>
  <c r="G36"/>
  <c r="G37"/>
  <c r="G38"/>
  <c r="G39"/>
  <c r="G40"/>
  <c r="G41"/>
  <c r="G58" i="36"/>
  <c r="G57"/>
  <c r="G56"/>
  <c r="G43"/>
  <c r="G42"/>
  <c r="G37"/>
  <c r="G36"/>
  <c r="G20"/>
  <c r="G14"/>
  <c r="G13"/>
  <c r="G8"/>
  <c r="G7"/>
  <c r="G88" i="25" l="1"/>
  <c r="G12" i="36"/>
  <c r="G59"/>
  <c r="G54"/>
  <c r="G37" i="37"/>
  <c r="G47" i="36"/>
  <c r="G41"/>
  <c r="G19"/>
  <c r="G62" i="25"/>
  <c r="G26" i="37"/>
  <c r="G12"/>
  <c r="G25" s="1"/>
  <c r="G38" l="1"/>
  <c r="D19" i="9" s="1"/>
  <c r="G60" i="36"/>
  <c r="D18" i="9" s="1"/>
  <c r="G53" i="46"/>
  <c r="G56" s="1"/>
  <c r="G46"/>
  <c r="G51" s="1"/>
  <c r="G45"/>
  <c r="G38"/>
  <c r="G44" s="1"/>
  <c r="G37"/>
  <c r="G31"/>
  <c r="G36" s="1"/>
  <c r="G30"/>
  <c r="G15"/>
  <c r="G29" s="1"/>
  <c r="G14"/>
  <c r="G8"/>
  <c r="G7"/>
  <c r="G13" l="1"/>
  <c r="G57" s="1"/>
  <c r="D10" i="9" s="1"/>
  <c r="G7" i="25"/>
  <c r="G304"/>
  <c r="G313" s="1"/>
  <c r="G278"/>
  <c r="G302" s="1"/>
  <c r="G202"/>
  <c r="G276" s="1"/>
  <c r="G170"/>
  <c r="G200" s="1"/>
  <c r="G168"/>
  <c r="G118"/>
  <c r="G136" s="1"/>
  <c r="G90"/>
  <c r="G116" s="1"/>
  <c r="G69"/>
  <c r="G81" s="1"/>
  <c r="G64"/>
  <c r="G67" s="1"/>
  <c r="G42" l="1"/>
  <c r="G314" s="1"/>
  <c r="D30" i="9" s="1"/>
  <c r="D32" s="1"/>
  <c r="G65" i="13"/>
  <c r="G66"/>
  <c r="G67"/>
  <c r="G68"/>
  <c r="G69"/>
  <c r="G70"/>
  <c r="G71"/>
  <c r="G58"/>
  <c r="G59"/>
  <c r="G60"/>
  <c r="G61"/>
  <c r="G57"/>
  <c r="G52"/>
  <c r="G53"/>
  <c r="G54"/>
  <c r="G51"/>
  <c r="G38"/>
  <c r="G39"/>
  <c r="G40"/>
  <c r="G41"/>
  <c r="G42"/>
  <c r="G43"/>
  <c r="G44"/>
  <c r="G45"/>
  <c r="G46"/>
  <c r="G48"/>
  <c r="E64"/>
  <c r="G64" s="1"/>
  <c r="E63"/>
  <c r="G63" s="1"/>
  <c r="G47"/>
  <c r="G62" l="1"/>
  <c r="G55"/>
  <c r="D33" i="9"/>
  <c r="D40" s="1"/>
  <c r="D39"/>
  <c r="G14" i="13"/>
  <c r="G8"/>
  <c r="G9"/>
  <c r="G10"/>
  <c r="G11"/>
  <c r="G12"/>
  <c r="G15"/>
  <c r="D34" i="9" l="1"/>
  <c r="D41" s="1"/>
  <c r="G13" i="13"/>
  <c r="G25" i="44" l="1"/>
  <c r="G26"/>
  <c r="G40" l="1"/>
  <c r="G38"/>
  <c r="G41" s="1"/>
  <c r="G34"/>
  <c r="G32"/>
  <c r="G28"/>
  <c r="G24"/>
  <c r="G23"/>
  <c r="G29" s="1"/>
  <c r="G19"/>
  <c r="G18"/>
  <c r="G17"/>
  <c r="G14"/>
  <c r="G13"/>
  <c r="G12"/>
  <c r="G11"/>
  <c r="G8"/>
  <c r="G9" l="1"/>
  <c r="G20"/>
  <c r="G35"/>
  <c r="G15"/>
  <c r="G25" i="41"/>
  <c r="G26" s="1"/>
  <c r="G21"/>
  <c r="G20"/>
  <c r="G17"/>
  <c r="G16"/>
  <c r="G13"/>
  <c r="G12"/>
  <c r="G9"/>
  <c r="G8"/>
  <c r="G7"/>
  <c r="G6" i="40"/>
  <c r="G7" s="1"/>
  <c r="D21" i="9" s="1"/>
  <c r="G8" i="39"/>
  <c r="G7"/>
  <c r="G6"/>
  <c r="G140" i="38"/>
  <c r="G141"/>
  <c r="G142"/>
  <c r="G143"/>
  <c r="G144"/>
  <c r="G145"/>
  <c r="G146"/>
  <c r="G64"/>
  <c r="G65"/>
  <c r="G67"/>
  <c r="G68"/>
  <c r="G69"/>
  <c r="G70"/>
  <c r="G137"/>
  <c r="G136"/>
  <c r="G135"/>
  <c r="G134"/>
  <c r="G133"/>
  <c r="G132"/>
  <c r="G115"/>
  <c r="G114"/>
  <c r="G113"/>
  <c r="G112"/>
  <c r="G111"/>
  <c r="G110"/>
  <c r="G206"/>
  <c r="G205"/>
  <c r="G204"/>
  <c r="G203"/>
  <c r="G202"/>
  <c r="G201"/>
  <c r="G200"/>
  <c r="G199"/>
  <c r="G198"/>
  <c r="G197"/>
  <c r="G196"/>
  <c r="G195"/>
  <c r="G194"/>
  <c r="G191"/>
  <c r="G190"/>
  <c r="G189"/>
  <c r="G188"/>
  <c r="G187"/>
  <c r="G186"/>
  <c r="G185"/>
  <c r="G184"/>
  <c r="G183"/>
  <c r="G182"/>
  <c r="G181"/>
  <c r="G180"/>
  <c r="G179"/>
  <c r="G178"/>
  <c r="G177"/>
  <c r="G176"/>
  <c r="G173"/>
  <c r="G172"/>
  <c r="G171"/>
  <c r="G170"/>
  <c r="G169"/>
  <c r="G168"/>
  <c r="G167"/>
  <c r="G166"/>
  <c r="G165"/>
  <c r="G164"/>
  <c r="G163"/>
  <c r="G162"/>
  <c r="G161"/>
  <c r="G160"/>
  <c r="G159"/>
  <c r="G158"/>
  <c r="G154"/>
  <c r="G153"/>
  <c r="G152"/>
  <c r="G151"/>
  <c r="G150"/>
  <c r="G149"/>
  <c r="G148"/>
  <c r="G147"/>
  <c r="G131"/>
  <c r="G130"/>
  <c r="G129"/>
  <c r="G128"/>
  <c r="G127"/>
  <c r="G126"/>
  <c r="G125"/>
  <c r="G124"/>
  <c r="G123"/>
  <c r="G122"/>
  <c r="G119"/>
  <c r="G118"/>
  <c r="G117"/>
  <c r="G116"/>
  <c r="G109"/>
  <c r="G108"/>
  <c r="G107"/>
  <c r="G106"/>
  <c r="G105"/>
  <c r="G104"/>
  <c r="G101"/>
  <c r="G100"/>
  <c r="G99"/>
  <c r="G98"/>
  <c r="G97"/>
  <c r="G96"/>
  <c r="G95"/>
  <c r="G94"/>
  <c r="G93"/>
  <c r="G92"/>
  <c r="G91"/>
  <c r="G90"/>
  <c r="G89"/>
  <c r="G88"/>
  <c r="G87"/>
  <c r="G86"/>
  <c r="G83"/>
  <c r="G82"/>
  <c r="G81"/>
  <c r="G80"/>
  <c r="G79"/>
  <c r="G78"/>
  <c r="G77"/>
  <c r="G76"/>
  <c r="G75"/>
  <c r="G74"/>
  <c r="G73"/>
  <c r="G72"/>
  <c r="G71"/>
  <c r="G63"/>
  <c r="G62"/>
  <c r="G61"/>
  <c r="G58"/>
  <c r="G57"/>
  <c r="G56"/>
  <c r="G55"/>
  <c r="G54"/>
  <c r="G53"/>
  <c r="G52"/>
  <c r="G51"/>
  <c r="G50"/>
  <c r="G49"/>
  <c r="G48"/>
  <c r="G47"/>
  <c r="G46"/>
  <c r="G45"/>
  <c r="G44"/>
  <c r="G43"/>
  <c r="G40"/>
  <c r="G39"/>
  <c r="G38"/>
  <c r="G37"/>
  <c r="G36"/>
  <c r="G35"/>
  <c r="G34"/>
  <c r="G33"/>
  <c r="G32"/>
  <c r="G31"/>
  <c r="G30"/>
  <c r="G29"/>
  <c r="G28"/>
  <c r="G27"/>
  <c r="G26"/>
  <c r="G25"/>
  <c r="G22"/>
  <c r="G21"/>
  <c r="G20"/>
  <c r="G19"/>
  <c r="G18"/>
  <c r="G17"/>
  <c r="G16"/>
  <c r="G15"/>
  <c r="G14"/>
  <c r="G13"/>
  <c r="G12"/>
  <c r="G11"/>
  <c r="G10"/>
  <c r="G9"/>
  <c r="G8"/>
  <c r="G7"/>
  <c r="G42" i="44" l="1"/>
  <c r="D23" i="9" s="1"/>
  <c r="G9" i="39"/>
  <c r="D20" i="9" s="1"/>
  <c r="G22" i="41"/>
  <c r="G18"/>
  <c r="G14"/>
  <c r="G10"/>
  <c r="G207" i="38"/>
  <c r="G192"/>
  <c r="G174"/>
  <c r="G138"/>
  <c r="G156"/>
  <c r="G102"/>
  <c r="G84"/>
  <c r="G41"/>
  <c r="G23"/>
  <c r="G120"/>
  <c r="G59"/>
  <c r="G77" i="33"/>
  <c r="G75"/>
  <c r="G73"/>
  <c r="G72"/>
  <c r="G70"/>
  <c r="G66"/>
  <c r="G65"/>
  <c r="G64"/>
  <c r="G62"/>
  <c r="G61"/>
  <c r="G60"/>
  <c r="G59"/>
  <c r="G55"/>
  <c r="G54"/>
  <c r="G52"/>
  <c r="G50"/>
  <c r="G46"/>
  <c r="G44"/>
  <c r="G42"/>
  <c r="G41"/>
  <c r="G40"/>
  <c r="G39"/>
  <c r="G38"/>
  <c r="G36"/>
  <c r="G35"/>
  <c r="G34"/>
  <c r="G33"/>
  <c r="G32"/>
  <c r="G31"/>
  <c r="G27"/>
  <c r="G26"/>
  <c r="G25"/>
  <c r="G24"/>
  <c r="G23"/>
  <c r="G22"/>
  <c r="G20"/>
  <c r="G17"/>
  <c r="G16"/>
  <c r="G15"/>
  <c r="G14"/>
  <c r="G13"/>
  <c r="G12"/>
  <c r="G11"/>
  <c r="G8"/>
  <c r="G102" i="2"/>
  <c r="G58"/>
  <c r="G42"/>
  <c r="G30"/>
  <c r="G37"/>
  <c r="G36"/>
  <c r="G35"/>
  <c r="G44" i="32"/>
  <c r="G43"/>
  <c r="G42"/>
  <c r="G41"/>
  <c r="G40"/>
  <c r="G39"/>
  <c r="G36"/>
  <c r="G35"/>
  <c r="G34"/>
  <c r="G33"/>
  <c r="G32"/>
  <c r="G29"/>
  <c r="G28"/>
  <c r="G27"/>
  <c r="G26"/>
  <c r="G25"/>
  <c r="G22"/>
  <c r="G21"/>
  <c r="G20"/>
  <c r="G19"/>
  <c r="G18"/>
  <c r="G17"/>
  <c r="G14"/>
  <c r="G13"/>
  <c r="G12"/>
  <c r="G11"/>
  <c r="G10"/>
  <c r="G9"/>
  <c r="G8"/>
  <c r="G7"/>
  <c r="G11" i="31"/>
  <c r="G10"/>
  <c r="G9"/>
  <c r="G8"/>
  <c r="G7"/>
  <c r="G6"/>
  <c r="G135" i="30"/>
  <c r="G134"/>
  <c r="G133"/>
  <c r="G132"/>
  <c r="G131"/>
  <c r="G130"/>
  <c r="G129"/>
  <c r="G128"/>
  <c r="G127"/>
  <c r="G126"/>
  <c r="G123"/>
  <c r="G122"/>
  <c r="G121"/>
  <c r="G120"/>
  <c r="G119"/>
  <c r="G118"/>
  <c r="G117"/>
  <c r="G116"/>
  <c r="G115"/>
  <c r="G114"/>
  <c r="G113"/>
  <c r="G112"/>
  <c r="G111"/>
  <c r="G110"/>
  <c r="G109"/>
  <c r="G108"/>
  <c r="G98"/>
  <c r="G106" s="1"/>
  <c r="G70"/>
  <c r="G96" s="1"/>
  <c r="G7"/>
  <c r="G68" s="1"/>
  <c r="G452" i="29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289"/>
  <c r="G290"/>
  <c r="G291"/>
  <c r="G292"/>
  <c r="G293"/>
  <c r="G294"/>
  <c r="G295"/>
  <c r="G296"/>
  <c r="G297"/>
  <c r="G298"/>
  <c r="G299"/>
  <c r="G300"/>
  <c r="G301"/>
  <c r="G302"/>
  <c r="G303"/>
  <c r="G305"/>
  <c r="G306"/>
  <c r="G307"/>
  <c r="G308"/>
  <c r="G309"/>
  <c r="G310"/>
  <c r="G311"/>
  <c r="G312"/>
  <c r="G313"/>
  <c r="G314"/>
  <c r="G315"/>
  <c r="G316"/>
  <c r="G317"/>
  <c r="G31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30"/>
  <c r="G215"/>
  <c r="G216"/>
  <c r="G217"/>
  <c r="G219"/>
  <c r="G220"/>
  <c r="G221"/>
  <c r="G222"/>
  <c r="G223"/>
  <c r="G224"/>
  <c r="G225"/>
  <c r="G226"/>
  <c r="G227"/>
  <c r="G228"/>
  <c r="G229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57"/>
  <c r="G158"/>
  <c r="G159"/>
  <c r="G160"/>
  <c r="G161"/>
  <c r="G162"/>
  <c r="G163"/>
  <c r="G164"/>
  <c r="G165"/>
  <c r="G166"/>
  <c r="G167"/>
  <c r="G168"/>
  <c r="G169"/>
  <c r="G170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93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431"/>
  <c r="G385"/>
  <c r="G344"/>
  <c r="G321"/>
  <c r="G288"/>
  <c r="G268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27" i="41" l="1"/>
  <c r="D22" i="9" s="1"/>
  <c r="G12" i="31"/>
  <c r="D13" i="9" s="1"/>
  <c r="G78" i="33"/>
  <c r="G47"/>
  <c r="G37" i="32"/>
  <c r="G30"/>
  <c r="G23"/>
  <c r="G15"/>
  <c r="G124" i="30"/>
  <c r="G56" i="33"/>
  <c r="G67"/>
  <c r="G28"/>
  <c r="G18"/>
  <c r="G9"/>
  <c r="G208" i="38"/>
  <c r="D17" i="9" s="1"/>
  <c r="G480" i="29"/>
  <c r="G450"/>
  <c r="G429"/>
  <c r="G383"/>
  <c r="G342"/>
  <c r="G319"/>
  <c r="G304"/>
  <c r="G266"/>
  <c r="G286"/>
  <c r="G231"/>
  <c r="G112"/>
  <c r="G45" i="32"/>
  <c r="G136" i="30"/>
  <c r="G137"/>
  <c r="D12" i="9" s="1"/>
  <c r="G76" i="13"/>
  <c r="G77"/>
  <c r="G78"/>
  <c r="G79"/>
  <c r="G80"/>
  <c r="G72"/>
  <c r="G73"/>
  <c r="G74"/>
  <c r="G36"/>
  <c r="G37"/>
  <c r="G51" i="2"/>
  <c r="G52"/>
  <c r="G53"/>
  <c r="G54"/>
  <c r="G55"/>
  <c r="G43"/>
  <c r="G44"/>
  <c r="G45"/>
  <c r="G46"/>
  <c r="G47"/>
  <c r="G48"/>
  <c r="G29"/>
  <c r="G32"/>
  <c r="G33"/>
  <c r="G34"/>
  <c r="G77"/>
  <c r="G78"/>
  <c r="G79"/>
  <c r="G97"/>
  <c r="G49" i="13" l="1"/>
  <c r="G46" i="32"/>
  <c r="D14" i="9" s="1"/>
  <c r="G79" i="33"/>
  <c r="D15" i="9" s="1"/>
  <c r="G173" i="29"/>
  <c r="G192" s="1"/>
  <c r="G156"/>
  <c r="G171" s="1"/>
  <c r="G135"/>
  <c r="G154" s="1"/>
  <c r="G114"/>
  <c r="G133" s="1"/>
  <c r="G194"/>
  <c r="G212" s="1"/>
  <c r="G67"/>
  <c r="G91" s="1"/>
  <c r="G7"/>
  <c r="G65" l="1"/>
  <c r="G481" s="1"/>
  <c r="D9" i="9" s="1"/>
  <c r="G101" i="2"/>
  <c r="G99"/>
  <c r="G95"/>
  <c r="G93"/>
  <c r="G92"/>
  <c r="G90"/>
  <c r="G75" i="13" l="1"/>
  <c r="G81" s="1"/>
  <c r="G82" s="1"/>
  <c r="D8" i="9" l="1"/>
  <c r="G89" i="2"/>
  <c r="G87"/>
  <c r="G83"/>
  <c r="G82"/>
  <c r="G81"/>
  <c r="G76"/>
  <c r="G72"/>
  <c r="G71"/>
  <c r="G68"/>
  <c r="G67"/>
  <c r="G65"/>
  <c r="G61"/>
  <c r="G59"/>
  <c r="G57"/>
  <c r="G50"/>
  <c r="G41"/>
  <c r="G28"/>
  <c r="G103" l="1"/>
  <c r="G84"/>
  <c r="G73"/>
  <c r="G38"/>
  <c r="G62"/>
  <c r="G107" l="1"/>
  <c r="D7" i="9" s="1"/>
  <c r="D24" s="1"/>
  <c r="D25" s="1"/>
  <c r="C39" l="1"/>
  <c r="D26"/>
  <c r="C41" s="1"/>
  <c r="E41" s="1"/>
  <c r="C40"/>
</calcChain>
</file>

<file path=xl/sharedStrings.xml><?xml version="1.0" encoding="utf-8"?>
<sst xmlns="http://schemas.openxmlformats.org/spreadsheetml/2006/main" count="3979" uniqueCount="1061">
  <si>
    <t>KOSZTORYS   OFERTOWY</t>
  </si>
  <si>
    <t>Lp.</t>
  </si>
  <si>
    <t>Opis</t>
  </si>
  <si>
    <t>Jedn. miary</t>
  </si>
  <si>
    <t>Ilość</t>
  </si>
  <si>
    <t>Cena jedn.
netto
zł</t>
  </si>
  <si>
    <t>Wartość
netto
zł</t>
  </si>
  <si>
    <t>ROBOTY PRZYGOTOWAWCZE I POMIAROWE</t>
  </si>
  <si>
    <t>m2</t>
  </si>
  <si>
    <t>Razem dział: ROBOTY PRZYGOTOWAWCZE I POMIAROWE</t>
  </si>
  <si>
    <t>ROBOTY ROZBIÓRKOWE</t>
  </si>
  <si>
    <t>m</t>
  </si>
  <si>
    <t>Razem dział: ROBOTY ROZBIÓRKOWE</t>
  </si>
  <si>
    <t>ROBOTY ZIEMNE</t>
  </si>
  <si>
    <t>m3</t>
  </si>
  <si>
    <t>Razem dział: ROBOTY ZIEMNE</t>
  </si>
  <si>
    <t>PODBUDOWY</t>
  </si>
  <si>
    <t>Oczyszczenie i skropienie warstw konstrukcyjnych</t>
  </si>
  <si>
    <t>Podbudowa z mieszanki kruszywa niezwiązanego</t>
  </si>
  <si>
    <t>Razem dział: PODBUDOWY</t>
  </si>
  <si>
    <t>NAWIERZCHNIE</t>
  </si>
  <si>
    <t>Nawierzchnia z mieszanki mastyksowo-grysowej (SMA)</t>
  </si>
  <si>
    <t>Nawierzchnia z kostki betonowej</t>
  </si>
  <si>
    <t>Razem dział: NAWIERZCHNIE</t>
  </si>
  <si>
    <t>OZNAKOWANIE</t>
  </si>
  <si>
    <t>Oznakowanie poziome</t>
  </si>
  <si>
    <t>Oznakowanie pionowe</t>
  </si>
  <si>
    <t>szt.</t>
  </si>
  <si>
    <t>szt</t>
  </si>
  <si>
    <t>Razem dział: OZNAKOWANIE</t>
  </si>
  <si>
    <t>ELEMENTY ULIC</t>
  </si>
  <si>
    <t>Krawężniki betonowe</t>
  </si>
  <si>
    <t>Krawężniki kamienne</t>
  </si>
  <si>
    <t>Chodniki z płyt betonowych</t>
  </si>
  <si>
    <t>Separcaja z kostki betonowej</t>
  </si>
  <si>
    <t>Betonowe obrzeża chodnikowe</t>
  </si>
  <si>
    <t>Razem dział: ELEMENTY ULIC</t>
  </si>
  <si>
    <t xml:space="preserve">Razem netto </t>
  </si>
  <si>
    <t>km</t>
  </si>
  <si>
    <t>Roboty demontażowe</t>
  </si>
  <si>
    <t>kpl</t>
  </si>
  <si>
    <t>Pomiary i czynności sprawdzające</t>
  </si>
  <si>
    <t>Zbiorcze Zestawienie Kosztów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</si>
  <si>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</si>
  <si>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</si>
  <si>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</si>
  <si>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</si>
  <si>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</si>
  <si>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</si>
  <si>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</si>
  <si>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</si>
  <si>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</si>
  <si>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</si>
  <si>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 netto</t>
  </si>
  <si>
    <t>Razem brutto</t>
  </si>
  <si>
    <t>kpl.</t>
  </si>
  <si>
    <t>Razem dział: KANAŁ DESZCZOWY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</si>
  <si>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</si>
  <si>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</si>
  <si>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</si>
  <si>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</si>
  <si>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</si>
  <si>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</si>
  <si>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</si>
  <si>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</si>
  <si>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</si>
  <si>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I.</t>
  </si>
  <si>
    <t>II.</t>
  </si>
  <si>
    <t>mb</t>
  </si>
  <si>
    <t>Obudowa skrzynki ulicznej z betonu C20/25</t>
  </si>
  <si>
    <t>Obsypka rurociągów</t>
  </si>
  <si>
    <t>poł.</t>
  </si>
  <si>
    <t>III.</t>
  </si>
  <si>
    <t>IV.</t>
  </si>
  <si>
    <t>złącz.</t>
  </si>
  <si>
    <t>V.</t>
  </si>
  <si>
    <t>VI.</t>
  </si>
  <si>
    <t>VII.</t>
  </si>
  <si>
    <t>VIII.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</si>
  <si>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</si>
  <si>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</si>
  <si>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</si>
  <si>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</si>
  <si>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</si>
  <si>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</si>
  <si>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</si>
  <si>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</si>
  <si>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</si>
  <si>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7.1</t>
  </si>
  <si>
    <t>7.2</t>
  </si>
  <si>
    <t>7.3</t>
  </si>
  <si>
    <t>7.4</t>
  </si>
  <si>
    <t>7.5</t>
  </si>
  <si>
    <t>7.6</t>
  </si>
  <si>
    <t>IX.</t>
  </si>
  <si>
    <t>X.</t>
  </si>
  <si>
    <t>XI.</t>
  </si>
  <si>
    <t>Zabezpieczenie istniejącego rurociągu kablowego rurą dwudzielną 1xD160</t>
  </si>
  <si>
    <t>Montaż stelaży zapasów kabli światłowodowych w studni</t>
  </si>
  <si>
    <t>odc.</t>
  </si>
  <si>
    <t xml:space="preserve"> </t>
  </si>
  <si>
    <t>XII.</t>
  </si>
  <si>
    <t>XIII.</t>
  </si>
  <si>
    <t>XIV.</t>
  </si>
  <si>
    <t>XV.</t>
  </si>
  <si>
    <t>L.p</t>
  </si>
  <si>
    <t>Branża</t>
  </si>
  <si>
    <t xml:space="preserve">ul. Koziorożca  - Roboty drogowe  </t>
  </si>
  <si>
    <t>Roboty pomiarowe przy liniowych robotach ziemnych - trasa dróg w terenie równinnym</t>
  </si>
  <si>
    <t>Zagęszczenie nasypu na głębokość 0,20m pod konstrukcją nawierzchni do wskaźnika Is=1,00</t>
  </si>
  <si>
    <t>Zagęszczenie nasypu na głębokość 0,20 - 1,20m pod konstrukcją nawierzchni do wskaźnika Is=1,00</t>
  </si>
  <si>
    <t>Oczyszczenie podbudowy pomocniczej z mieszanki niezwązanej kruszyw</t>
  </si>
  <si>
    <t>Oczyszczenie podbudowy zasadniczej z betonu asfaltowego</t>
  </si>
  <si>
    <t>Oczyszczenie warstwy wiążącej z betonu asfaltowego</t>
  </si>
  <si>
    <t>Oczyszczenie podbudowy zasadniczej z mieszanki niezwązanej kruszyw</t>
  </si>
  <si>
    <t>Skropienie podbudowy pomocniczej z mieszanki niezwązanej kruszyw</t>
  </si>
  <si>
    <t>Skropienie podbudowy zasadniczej z betonu asfaltowego</t>
  </si>
  <si>
    <t>Skropienie warstwy wiążącej z betonu asfaltowego</t>
  </si>
  <si>
    <t>Podbudowa pomocnicza z mieszanki mineralnej związanej cementem C3/4 gr. 15cm</t>
  </si>
  <si>
    <t>Podbudowa z mieszanki związanej spoiwem cementem</t>
  </si>
  <si>
    <t>Podbudowa z betonu asfaltowego i cementowego</t>
  </si>
  <si>
    <t>Podbudowa zasadnicza z betonu cementowego C16/20 gr. 24cm</t>
  </si>
  <si>
    <t>Podbudowa zasadnicza z betonu asfaltowego gr. 7cm</t>
  </si>
  <si>
    <t>Nawierzchnia z kostki kamiennej</t>
  </si>
  <si>
    <t>Warstwa ścieralna z kostki kamiennej 15x17cm szarej na podsypce cem-piask 1:4 gr. 3cm</t>
  </si>
  <si>
    <t>Warstwa ścieralna z mieszanki mastyksowo-grysowej (SMA) gr. 4cm</t>
  </si>
  <si>
    <t>Malowanie oznakowania poziomego (grubowarstwowe)  - znaki podłużne:</t>
  </si>
  <si>
    <t>Znaki poprzeczne P-10 (cienkowarstwowe)</t>
  </si>
  <si>
    <t>Linia warunkowego zatrzymania złożona z trójkątów P-13 (grubowarstwowe)</t>
  </si>
  <si>
    <t>Przymocowanie znaków zakazu, nakazu, ostrzegawczych i informacyjnych, folia typu II</t>
  </si>
  <si>
    <t>Znaki typu U-5b</t>
  </si>
  <si>
    <t>Słupki stalowe fi 70mm</t>
  </si>
  <si>
    <t>Krawężnik betonowy 15x30cm na podsypce cem.-piask, 1:4 gr. 5cm i ławie betonowej z oporem C12/15 (ograniczenie placu przy ul. Koziorożca)</t>
  </si>
  <si>
    <t>Krawężnik kamienny 15x30cm na podsypce cem.-piask, 1:4 gr. 5cm i ławie betonowej z oporem C12/15</t>
  </si>
  <si>
    <t>Krawężnik kamienny 20x30cm na podsypce cem.-piask, 1:4 gr. 5cm i ławie betonowej z oporem C12/15 (ograniczenie pierścieni rond)</t>
  </si>
  <si>
    <t>Warstwa ścieralna z płytki betonowej 35x35cm, fazowanej,   szarej  gr 5 cm na podsypce cem-piask 1:4 gr. 3cm</t>
  </si>
  <si>
    <t>Płytka wskaźnikowa (ostrzegawcza), o wymiarach 40x40x5cm, koloru żółtego, o powierzchniowej strukturze tłoczonej stożkowej (pas sygnalizacyjny na peronach przystankowych oraz przy przejściach dla pieszych)</t>
  </si>
  <si>
    <t>7.7</t>
  </si>
  <si>
    <t>Ścieżka rowerowa z mieszanki mastyksowo-grysowej (sma)</t>
  </si>
  <si>
    <t>Warstwa ścieralna z mastyksu grysowego koloru czerwonego gr 4cm</t>
  </si>
  <si>
    <t>Obrzeże betonowe 8x30cm na podsypce cem-piask 1:4 gr. 5cm (ograniczenie chodników)</t>
  </si>
  <si>
    <t>w-wa ścieralna z płyty betonowej ażurowej wielootworowej wypełnione mieszanką niezwiązaną kruszywa 2/16mm (typu meba) gr. 10cm na  w-wie wyrównawczej/klinującej z mieszanki niezwiązanej kruszywa 0/4mm gr. 3cm</t>
  </si>
  <si>
    <t xml:space="preserve">Nawierzchnia  z płyty betonowej ażurowej wielootworowej </t>
  </si>
  <si>
    <t>ul. Koziorożca - Kanalizacja deszczowa</t>
  </si>
  <si>
    <t>KANALIZACJA DESZCZOWA</t>
  </si>
  <si>
    <t>KOMORA PREFABRYKOWANA K-15</t>
  </si>
  <si>
    <t>Wykonanie podkładu betonowego z betonu C12/15 pod płytę dolną komory</t>
  </si>
  <si>
    <t>Wykonanie komory K15</t>
  </si>
  <si>
    <t>Wykonanie izlacji ścian z folii kubełkowej</t>
  </si>
  <si>
    <t>Wykonanie warstwy separacyjnej z geowłókniy</t>
  </si>
  <si>
    <t>Wodociąg DN200 mm wzdłuż ul. Koziorożca - do ronda ul. Junony</t>
  </si>
  <si>
    <t>Węzeł przyłączeniowy wodociągu DN200 mm w ul. Koziorożca do istniejącej sieci wodciągowej DN 80 mm w ul. Antygony</t>
  </si>
  <si>
    <t>Razem dział: Węzeł przyłączeniowy wodociągu DN200 mm w ul. Koziorożca do istniejącej sieci wodciągowej DN 80 mm w ul. Antygony</t>
  </si>
  <si>
    <t>Węzeł przyłączeniowy wodociągu DN200 mm w ul. Koziorożca do sieci wodciągowej (GPW-Ś Etap II) DN 200 mm PE  w ul. Junony</t>
  </si>
  <si>
    <t>Węzeł przyłączeniowy wodociągu DN200 mm w ul. Koziorożca do wodociagu(ZUD 597.2013) DN 225mm PE</t>
  </si>
  <si>
    <t>Węzeł przyłączeniowy wodociągu DN 200/100 mm w ul. Junony do wodociągu (ZUD 597.2013) DN 225 mm PE</t>
  </si>
  <si>
    <t>Wodociąg DN 100 mm w ul. Junony</t>
  </si>
  <si>
    <t>Przepięcie  istniejącego przyłącza wodociągowego DN 40 mm do istniejącej sieci wodociągowej DN225 mm PE</t>
  </si>
  <si>
    <t>Razem dział: Przepięcie  istniejącego przyłącza wodociągowego DN 40 mm do istniejącej sieci wodociągowej DN225 mm PE</t>
  </si>
  <si>
    <t>Wodociąg DN200 mm w ul. Koziorożca (w pobliżu ul. Jednorożca)</t>
  </si>
  <si>
    <t>Razem dział: Wodociąg DN200 mm w ul. Koziorożca (w pobliżu ul. Jednorożca)</t>
  </si>
  <si>
    <t>Wodociąg DN100 mm w ul. Koziorożca włączony do projektowanego wodociągu DN 200 mm</t>
  </si>
  <si>
    <t>Razem dział: Wodociąg DN100 mm w ul. Koziorożca włączony do projektowanego wodociągu DN 200 mm</t>
  </si>
  <si>
    <t>Wodociąg DN100 mm w ul. Koziorożca - ul. Niedziałkowskiego</t>
  </si>
  <si>
    <t>Razem dział:Wodociąg DN100 mm w ul. Koziorożca - ul. Niedziałkowskiego</t>
  </si>
  <si>
    <t>Magistrala wodociągowa DN500 mm w ul. Jednorożca</t>
  </si>
  <si>
    <t>Razem dział: Magistrala wodociągowa DN500 mm w ul. Jednorożca</t>
  </si>
  <si>
    <t>Likwidacje</t>
  </si>
  <si>
    <t>Razem dział: Likwidacje</t>
  </si>
  <si>
    <t>Demontaż wodociągu rozdzielczego DN200mm żel. w wykopach umocnionych,  z wywozem elementów z terenu rozbiórki na legalne składowisko</t>
  </si>
  <si>
    <t>Demontaż wodociągu rozdzielczego DN 100mm żel. w wykopach umocnionych,  z wywozem elementów z terenu rozbiórki na legalne składowisko</t>
  </si>
  <si>
    <t>ul. Koziorożca - Oświetlenie i kanał technologiczny</t>
  </si>
  <si>
    <t>Montaż szafy oświetleniowej wraz z wyposażeniem</t>
  </si>
  <si>
    <t>Budowa linii kablowej oświetleniowej</t>
  </si>
  <si>
    <t>Montaż słupów oświetleniowych wraz z wysięgnikami</t>
  </si>
  <si>
    <t>Montaż opraw oświetleniowych</t>
  </si>
  <si>
    <t>Razem dział:KANAŁ TECHNOLOGICZNY</t>
  </si>
  <si>
    <t>Budowa kanału technologicznego</t>
  </si>
  <si>
    <t>Przebudowa linii kablowej nn</t>
  </si>
  <si>
    <t>Przebudowa linii kablowej SN</t>
  </si>
  <si>
    <t>ul. Koziorożca  - Usunięcie kolizji urządzeń elektroenergetycznych</t>
  </si>
  <si>
    <t>ul. Koziorożca  - Sieci gazowe</t>
  </si>
  <si>
    <t>Kanały rurowe - podłoża z materiałów sypkich o grubości 15 cm</t>
  </si>
  <si>
    <t>Oznakowanie trasy gazociągu ułożonego w ziemi taśmą z tworzywa sztucznego - taśma lokalizacyjna o szerokości B=200 z napisem "GAZ tel. 992"</t>
  </si>
  <si>
    <t>Montaż rurociągów z  rur klasy PE100-RC typu 1 tj rury jednowarstwowe,t.zw rury lite   szereg wymiarowy SDR17, rury spełniające  wymogi normy PN-EN 1555 oraz PAS 1075 fi 90 x 5,4 mm - wykopy umocnione</t>
  </si>
  <si>
    <t>Trójnik PE De90/90stop.</t>
  </si>
  <si>
    <t>Trójnik redukcyjny PE De90/De 63 mm</t>
  </si>
  <si>
    <t>Kształtki PE De90 mm</t>
  </si>
  <si>
    <t>Obejma siodłowa PE De90/32 mm - wykopy umocnione</t>
  </si>
  <si>
    <t>Łączenie rur z polietylenu o śr. nom. 90 mm metodą zgrzewania czołowego - wykopy umocnione</t>
  </si>
  <si>
    <t>Rura ochronna klasy PE-HD 100, ciśnienie dopuszczalne PN 10; szereg wymiarowy SDR17; rury spełniające wymagania normy PN-EN-1555 oraz PAS 1075, fi 180 x 10,30 mm mm - wykopy umocnione</t>
  </si>
  <si>
    <t>Uszczelnianie końców rur ochronnych o śr.nom.180 mm pianką poliuretanową na głębokóść 15-20 cm</t>
  </si>
  <si>
    <t>Montaż rurociągów z  rur klasy PE100-RC typu 1 tj rury jednowarstwowe,t.zw rury lite   szereg wymiarowy SDR11, rury spełniające  wymogi normy PN-EN 1555 oraz PAS 1075 fi 63x5,8mm - wykopy umocnione</t>
  </si>
  <si>
    <t>Kształtki PE De63 mm</t>
  </si>
  <si>
    <t>Łączenie rur z polietylenu o śr. nom. 63 mm metodą zgrzewania czołowego - wykopy umocnione</t>
  </si>
  <si>
    <t>Rura ochronna klasy PE-HD 100, ciśnienie dopuszczalne PN 10; szereg wymiarowy SDR11; rury spełniające wymagania normy PN-EN-1555 oraz PAS 1075, fi 125x11,40 mm</t>
  </si>
  <si>
    <t>Uszczelnianie końców rur ochronnych o śr.nom.125 mm pianką poliuretanową na głębokóść 15-20 cm</t>
  </si>
  <si>
    <t>Montaż rurociągów z  rur klasy PE100-RC typu 1 tj rury jednowarstwowe,t.zw rury lite   szereg wymiarowy SDR11, rury spełniające  wymogi normy PN-EN 1555 oraz PAS 1075 fi 32 x 3,0mm - wykopy umocnione</t>
  </si>
  <si>
    <t>Kolano PE De32/90stop.</t>
  </si>
  <si>
    <t>Łączenie rur z polietylenu o śr. nom. 32 mm metodą zgrzewania czołowego - wykopy umocnione</t>
  </si>
  <si>
    <t>Rura ochronna klasy PE-HD 100, ciśnienie dopuszczalne PN 10; szereg wymiarowy SDR11; rury spełniające wymagania normy PN-EN-1555 oraz PAS 1075, fi 90 x 8,2 mm  - wykopy umocnione</t>
  </si>
  <si>
    <t>Uszczelnianie końców rur ochronnych o śr.nom.90 mm pianką poliuretanową na głębokóść 15-20 cm</t>
  </si>
  <si>
    <t>Próba szczelności gazociągów o śr.nom. 150 mm na ciśnienie do 0.6 MPa</t>
  </si>
  <si>
    <t>Zasuwa  klinowa do gazu ziemnego z miękkim uszczelnieniem PN16, np. Hawle typ 4055 lub AVK Dn 80, z końcówkami do zgrzewania PE100 SDR11 2xDe90 mm z obudową leleskopową i skrzynką uliczną , podstawa betonowa pod skrzynkę - wykopy umocnione</t>
  </si>
  <si>
    <t>Oznakowanie trasy gazociągu na słupku stalowym</t>
  </si>
  <si>
    <t>Zasuwa  klinowa do gazu ziemnego z miękkim uszczelnieniem PN16, np. Hawle typ 4055 lub AVK Dn 50, z końcówkami do zgrzewania PE100 SDR11 2xDe63 mm z obudową leleskopową i skrzynką uliczną , podstawa betonowa pod skrzynkę - wykopy umocnione</t>
  </si>
  <si>
    <t>Zasuwa  klinowa do gazu ziemnego z miękkim uszczelnieniem PN16, np. Hawle typ 4055 lub AVK Dn 25, z końcówkami do zgrzewania PE100 SDR11 2xDe32 mm z obudową leleskopową i skrzynką uliczną , podstawa betonowa pod skrzynkę - wykopy umocnione</t>
  </si>
  <si>
    <t>Połączenia rur z polietylenu o śr. 90 mm za pomocą kształtek elektrooporowych - wykopy umocnione - Mufa elektrooporowa PE100 fi 90mm</t>
  </si>
  <si>
    <t>Połączenia rur z polietylenu o śr. 90 mm za pomocą kształtek elektrooporowych - wykopy umocnione - Kołpak  elektrooporowy PE100 fi 90mm</t>
  </si>
  <si>
    <t>Mufa naprawcza  fi 90mm</t>
  </si>
  <si>
    <t>Obejma do balonowania Dn 90 mm + kołpak do obejmy do balnowania</t>
  </si>
  <si>
    <t>Połączenia rur z polietylenu o śr. 63 mm za pomocą kształtek elektrooporowych - wykopy umocnione - Mufa elektrooporowa PE100 fi 63mm</t>
  </si>
  <si>
    <t>Połączenia rur z polietylenu o śr. 63 mm za pomocą kształtek elektrooporowych - wykopy umocnione - Kołpak elektrooporowy PE100 fi 63mm</t>
  </si>
  <si>
    <t>Mufa naprawcza fi 63mm</t>
  </si>
  <si>
    <t>Połączenia rur z polietylenu o śr. 63 mm za pomocą kształtek elektrooporowych - wykopy umocnione - Kolano 90st.elektroop.PE100 fi 63mm</t>
  </si>
  <si>
    <t>Połączenia rur z polietylenu o śr. 63 mm za pomocą kształtek elektrooporowych - wykopy umocnione - Obejma z nawiertką De 63/63 mm</t>
  </si>
  <si>
    <t>Połączenia rur z polietylenu o śr. 32 mm za pomocą kształtek elektrooporowych - wykopy umocnione - Mufa elektrooporowa PE100 fi 32mm</t>
  </si>
  <si>
    <t>Połączenia rur z polietylenu o śr. 25 mm za pomocą kształtek elektrooporowych - wykopy umocnione - Kołpak  elektrooporowy PE100 fi 25mm</t>
  </si>
  <si>
    <t>Połączenia rur z polietylenu o śr. 32 mm za pomocą kształtek elektrooporowych - wykopy umocnione - Mufa redukcyjna elektrooporowa fi 32/25 mm</t>
  </si>
  <si>
    <t>Urządzenia do okresowego wstrzymania przepływu gazu w rurze De90 mm PE w celu wykonania przełaczenia pod ciśnieniem i wyprowadzenia bypassu</t>
  </si>
  <si>
    <t>Razem dział: Przebudowa G11 - gazociąg ś/c</t>
  </si>
  <si>
    <t>Razem dział: Przebudowa G14- gazociąg ś/c</t>
  </si>
  <si>
    <t>Kształtki PE De32mm</t>
  </si>
  <si>
    <t>Razem dział: Przebudowa G15- gazociąg ś/c</t>
  </si>
  <si>
    <t>Montaż rurociągów z  rur klasy PE100-RC typu 1 tj rury jednowarstwowe,t.zw rury lite   szereg wymiarowy SDR17, rury spełniające  wymogi normy PN-EN 1555 oraz PAS 1075 fi 160 x 9,50 mm - wykopy umocnione</t>
  </si>
  <si>
    <t>Kształtki PE De160mm</t>
  </si>
  <si>
    <t>Łączenie rur z polietylenu o śr. nom. 160 mm metodą zgrzewania czołowego - wykopy umocnione</t>
  </si>
  <si>
    <t>Rura ochronna klasy PE-HD 100, ciśnienie dopuszczalne PN 10; szereg wymiarowy SDR17; rury spełniające wymagania normy PN-EN-1555 oraz PAS 1075, fi 250 x 14,2 mm - wykopy umocnione</t>
  </si>
  <si>
    <t>Uszczelnianie końców rur ochronnych o śr.nom.250 mm pianką poliuretanową na głębokóść 15-20 cm</t>
  </si>
  <si>
    <t>Obejma do balonowania Dn 160 mm + kołpak do obejmy do balnowania</t>
  </si>
  <si>
    <t>Połączenia rur z polietylenu o śr. 160 mm za pomocą kształtek elektrooporowych - wykopy umocnione - Kolano 90st.elektroop.PE100 fi 160mm</t>
  </si>
  <si>
    <t>Kolano PE De160/90stop.</t>
  </si>
  <si>
    <t>Połączenia rur z polietylenu o śr. 160 mm za pomocą kształtek elektrooporowych - wykopy umocnione - Mufa elektrooporowa PE100 fi 160mm</t>
  </si>
  <si>
    <t>Połączenia rur z polietylenu o śr. 90 mm za pomocą kształtek elektrooporowych - wykopy umocnione - Obejma z nawiertką De 90/63 mm</t>
  </si>
  <si>
    <t>Obejma siodłowa PE De90/63 mm - wykopy umocnione</t>
  </si>
  <si>
    <t>Kolano PE De63/90stop.</t>
  </si>
  <si>
    <t>Montaż rurociągów z  rur klasy PE100-RC typu 1 tj rury jednowarstwowe,t.zw rury lite   szereg wymiarowy SDR11, rury spełniające  wymogi normy PN-EN 1555 oraz PAS 1075 fi 63x5,8mm  - rura tymczasowa bypass</t>
  </si>
  <si>
    <t>Połączenia rur z polietylenu o śr. 63 mm za pomocą kształtek elektrooporowych - wykopy umocnione - Mufa redukcyjna elektrooporowa PE100 fi 63/32mm</t>
  </si>
  <si>
    <t>Razem dział: Przebudowa G19- gazociąg ś/c</t>
  </si>
  <si>
    <t>Montaż rurociągów z  rur klasy PE100-RC typu 1 tj rury jednowarstwowe,t.zw rury lite   szereg wymiarowy SDR17, rury spełniające  wymogi normy PN-EN 1555 oraz PAS 1075 fi 180 x10,70 mm - wykopy umocnione</t>
  </si>
  <si>
    <t>Kształtki PE De 180 mm</t>
  </si>
  <si>
    <t>Łączenie rur z polietylenu o śr. nom. 180 mm metodą zgrzewania czołowego - wykopy umocnione</t>
  </si>
  <si>
    <t>Próba szczelności gazociągów o śr.nom. 250 mm na ciśnienie do 0.6 MPa</t>
  </si>
  <si>
    <t>Obejma do balonowania Dn 180 mm + kołpak do obejmy do balnowania</t>
  </si>
  <si>
    <t>Połączenia rur z polietylenu o śr. 180 mm za pomocą kształtek elektrooporowych - wykopy umocnione - Mufa elektrooporowa PE100 fi 180mm</t>
  </si>
  <si>
    <t>Połączenia rur z polietylenu o śr. 180 mm za pomocą kształtek elektrooporowych - wykopy umocnione -Kolano 90st.elektroop.PE100 fi 180mm</t>
  </si>
  <si>
    <t>Kolano PE De180/90stop.</t>
  </si>
  <si>
    <t>Razem dział:Przebudowa G22 gazociąg ś/c</t>
  </si>
  <si>
    <t>Rury stalowe przewodowe bez szwu ze stali L360NB w/g PN-EN 10208-1 +AC z 2009, izolowane fabrycznie powłoką z polietylenu wytlaczanego 3LPE  w klasie N-v spełniająca wymogi DIN 30670 Dn 150 mm / fi 168,3x4,5 mm/ - wykopy umocnione</t>
  </si>
  <si>
    <t>Termokurczliwy materiał powłokowy z grupy P2A wykazu - system opasek termokurczliwych ( połączenia spawane proste )</t>
  </si>
  <si>
    <t>Nawojowe zestawy powłokowe nakładane na zimno z grupy P2A wykazu - zestaw taśm + masa termokurczliwa do nadawania kształtu ( łuki, kształtki oraz proste odcinki istnijących gazociągów odkrytych w czasie realizacji robót</t>
  </si>
  <si>
    <t>Kształtki stalowe o śr. nom. 150 mm - wykopy umocnione - kolana hamburskie stalowe dn 150 mm</t>
  </si>
  <si>
    <t>Urządzenia do okresowego wstrzymania przepływu gazu w rurze De180 mm PE w celu wykonania przełaczenia pod ciśnieniem i wyprowadzenia bypassu</t>
  </si>
  <si>
    <t>Trójnik PE redukcyjny  De180/De90 mm</t>
  </si>
  <si>
    <t>Trójnik PE redukcyjny  De180/De125 mm</t>
  </si>
  <si>
    <t>Montaż rurociągów z  rur klasy PE100-RC typu 1 tj rury jednowarstwowe,t.zw rury lite   szereg wymiarowy SDR17, rury spełniające  wymogi normy PN-EN 1555 oraz PAS 1075 fi 125 x7,4 mm - wykopy umocnione</t>
  </si>
  <si>
    <t>Kształtki PE De 125 mm</t>
  </si>
  <si>
    <t>Trójnik PE redukcyjny  De125/De63 mm</t>
  </si>
  <si>
    <t>Łączenie rur z polietylenu o śr. nom. 125 mm metodą zgrzewania czołowego - wykopy umocnione</t>
  </si>
  <si>
    <t>Złacze PE redukcyjny  De90/De63 mm</t>
  </si>
  <si>
    <t>Złacze rurowe PE/stal De63/Dn50 mm - wykopy umocnione</t>
  </si>
  <si>
    <t>Rura wydmuchowa bez szwu ze stali L360NB w/g PN-EN 10208-1 +AC z 2009, izolowane fabrycznie powłoką z polietylenu wytlaczanego 3LPE  w klasie N-v spełniająca wymogi DIN 30670 Dn 50 mm  wyprowadzona doskrzynki ulicznej żeliwnej hydrantowej.</t>
  </si>
  <si>
    <t>Rura ochronna klasy PE-HD 100, ciśnienie dopuszczalne PN 10; szereg wymiarowy SDR17; rury spełniające wymagania normy PN-EN-1555 oraz PAS 1075, fi 225 x 13,42 mm - wykopy umocnione</t>
  </si>
  <si>
    <t>Uszczelnianie końców rur ochronnych o śr.nom.225 mm pianką poliuretanową na głębokóść 15-20 cm</t>
  </si>
  <si>
    <t>Zasuwa  klinowa do gazu ziemnego z miękkim uszczelnieniem PN16, np. Hawle typ 4055 lub AVK Dn 200, z końcówkami do zgrzewania PE100 SDR11 2xDe180 mm z obudową leleskopową i skrzynką uliczną , podstawa betonowa pod skrzynkę - wykopy umocnione</t>
  </si>
  <si>
    <t>Zasuwa  klinowa do gazu ziemnego z miękkim uszczelnieniem PN16, np. Hawle typ 4055 lub AVK Dn 100, z końcówkami do zgrzewania PE100 SDR11 2xDe125 mm z obudową leleskopową i skrzynką uliczną , podstawa betonowa pod skrzynkę - wykopy umocnione</t>
  </si>
  <si>
    <t>Kurek kulowy kołnierzowy gazowy Dn 50 mm PN16 ( zawór upustowy )</t>
  </si>
  <si>
    <t>Kształtki stalowe o śr. nom. 100 mm - wykopy umocnione - - kolana hamburskie stalowe dn 100 mm</t>
  </si>
  <si>
    <t>Urządzenia do okresowego wstrzymania przepływu gazu w rurze Dn 100 mm stal w celu wykonania przełaczenia pod ciśnieniem i wyprowadzenia bypassu</t>
  </si>
  <si>
    <t>Razem dział:Przebudowa G27 - gazociąg ś/c</t>
  </si>
  <si>
    <t>Montaż rurociągów z  rur klasy PE100-RC typu 1 tj rury jednowarstwowe,t.zw rury lite   szereg wymiarowy SDR17, rury spełniające  wymogi normy PN-EN 1555 oraz PAS 1075 fi 225 x 13,4 mm - wykopy umocnione</t>
  </si>
  <si>
    <t>Kształtki PE De 225 mm</t>
  </si>
  <si>
    <t>Trójnik PE redukcyjny  De225/De90 mm</t>
  </si>
  <si>
    <t>Trójnik PE redukcyjny  De225/De180 mm</t>
  </si>
  <si>
    <t>Złacze PE redukcyjny  De225/De180 mm</t>
  </si>
  <si>
    <t>Złacze PE redukcyjny  De90/63 mm</t>
  </si>
  <si>
    <t>Łączenie rur z polietylenu o śr. nom. 225 mm metodą zgrzewania czołowego - wykopy umocnione</t>
  </si>
  <si>
    <t>Zasuwa  klinowa do gazu ziemnego z miękkim uszczelnieniem PN16, np. Hawle typ 4055 lub AVK Dn 200, z końcówkami do zgrzewania PE100 SDR11 2xDe225 mm z obudową leleskopową i skrzynką uliczną , podstawa betonowa pod skrzynkę - wykopy umocnione</t>
  </si>
  <si>
    <t>Zasuwa  klinowa do gazu ziemnego z miękkim uszczelnieniem PN16, np. Hawle typ 4055 lub AVK Dn 150, z końcówkami do zgrzewania PE100 SDR11 2xDe180 mm z obudową leleskopową i skrzynką uliczną , podstawa betonowa pod skrzynkę - wykopy umocnione</t>
  </si>
  <si>
    <t>Połączenia rur z polietylenu o śr. 225 mm za pomocą kształtek elektrooporowych - wykopy umocnione - Mufa elektrooporowa PE100 fi 225mm</t>
  </si>
  <si>
    <t>Połączenia rur z polietylenu o śr. 225 mm za pomocą kształtek elektrooporowych - wykopy umocnione - Kolano 90st.elektroop.PE100 fi 225mm</t>
  </si>
  <si>
    <t>Kolano PE De225/90stop.</t>
  </si>
  <si>
    <t>Razem dział:Przebudowa G28 gazociąg ś/c</t>
  </si>
  <si>
    <t>Rury ochronne o śr.nom. 250 mm  - rury stalowe przewodowe w/g PN-EN 10208-1 +AC z 2009, izolowane fabrycznie powłoką z polietylenu wytlaczanego w klasie N-v spełniająca wymogi DIN 30670 Dn 250 mm + płozy slizgowe</t>
  </si>
  <si>
    <t>Uszczelnianie końców rur ochronnych o śr.nom. 250 mm opaskami z grupy P6</t>
  </si>
  <si>
    <t>Rury stalowe przewodowe bez szwu ze stali L360NB w/g PN-EN 10208-1 +AC z 2009, izolowane fabrycznie powłoką z polietylenu wytlaczanego 3LPE  w klasie N-v spełniająca wymogi DIN 30670 Dn 80 mm / fi 88,9 x4,0 - wykopy umocnione</t>
  </si>
  <si>
    <t>Kształtki stalowe o śr. nom. 80 mm - wykopy umocnione - kolana hamburskie stalowe dn 80 mm</t>
  </si>
  <si>
    <t>Termokurczliwy materiał powłokowy z grupy P2A wykazu - system opasek termokurczliwych</t>
  </si>
  <si>
    <t>Demontaż rurociągu z polietylenu  De 25 mm</t>
  </si>
  <si>
    <t>Demontaż rurociągu z polietylenu  De 32 mm</t>
  </si>
  <si>
    <t>Demontaż rurociągu z polietylenu   90 mm</t>
  </si>
  <si>
    <t>Demontaż rurociągu z polietylenu 160 mm</t>
  </si>
  <si>
    <t>Demontaż rurociągu z polietylenu   63 mm</t>
  </si>
  <si>
    <t>Demontaż rurociągu z polietylenu 180 mm</t>
  </si>
  <si>
    <t>Demontaż rurociągu stalowego o złączach spawanych dn 150 mm</t>
  </si>
  <si>
    <t>Demontaż rurociągu stalowego o złączach spawanych dn 100 mm</t>
  </si>
  <si>
    <t>Demontaż rurociągu stalowego o złączach spawanych dn 50 mm</t>
  </si>
  <si>
    <t>Demontaż rurociągu stalowego o złączach spawanych dn 40 mm</t>
  </si>
  <si>
    <t>ul. Koziorożca  - Przebudowa sieci teletechnicznych</t>
  </si>
  <si>
    <t xml:space="preserve">Przebudowa sieci ORANGE
</t>
  </si>
  <si>
    <t>Budowa kanalizacji kablowej z rur RHDPEp 110/6,3 w gr.kat.III, 1 warstw.w ciągu kan., 1 rur.w warstwie, 1 otw.w ciągu kan.</t>
  </si>
  <si>
    <t>Budowa kanalizacji kablowej z rur 2xRHDPEp 110/6,3 w gr.kat.III, 1 warstw.w ciągu kan., 2 rur.w warstwie, 2 otw.w ciągu kan.</t>
  </si>
  <si>
    <t>Budowa kanalizacji kablowej z rur  2xRHDPE 110/4,0mm w gr.kat.III, 1 warstw.w ciągu kan., 2 rur.w warstwie, 2 otw.w ciągu kan.</t>
  </si>
  <si>
    <t>stud.</t>
  </si>
  <si>
    <t>Układanie rur 2xRHDPEk 160/12,0mm w gotowym wykopie</t>
  </si>
  <si>
    <t>Układanie rury 1xRHDPEp 110/6,3mm w gotowym wykopie</t>
  </si>
  <si>
    <t>Układanie rury 1xRHDPEk 110/7,5mm w gotowym wykopie</t>
  </si>
  <si>
    <t>Ręczne kopanie rowów dla kabli o głębokości do 0.8 m i szer. dna do 0.4 m w gruncie kat. III</t>
  </si>
  <si>
    <t>Wciąganie ręczne kabla XzTKMXpw 15x4x0,5 w otwór  kanalizacji kablowej</t>
  </si>
  <si>
    <t>Układanie kabla XzTKMXpw 15x4x0,5 w gotowy rów kablowy (1 kabel)</t>
  </si>
  <si>
    <t>Montaż złączy równoległ.kabli wypełnionych ułożonych w kanal.kablowej z zast.poj.łączników żył i termokurcz.osłon wzmocn. na kablu o 30 parach</t>
  </si>
  <si>
    <t>Pomiary końcowe prądem stałym kabla o 30 parach</t>
  </si>
  <si>
    <t>Układanie kabla XzTKMXpw 25x4x0,5 w gotowy rów kablowy (1 kabel)</t>
  </si>
  <si>
    <t>Montaż złączy równoległ.kabli wypełnionych typu kanał.ułożonych w ziemi z zast.poj.łączników żył i termokurcz.osłon wzmocn. na kablu o 50 parach</t>
  </si>
  <si>
    <t>Pomiary końcowe prądem stałym kabla o 50 parach</t>
  </si>
  <si>
    <t>Budowa kanalizacji kablowej z rur RHDPE 110/4,0mm w gr.kat.III, 1 warstw.w ciągu kan., 1 rur.w warstwie, 1 otw.w ciągu kan.</t>
  </si>
  <si>
    <t>Układanie rur 3xRHDPEk 160/12,0mm w gotowym wykopie</t>
  </si>
  <si>
    <t>Ręczne wciąganie rur kanalizacji wtórnej w otwór wolny - rury śr. 32 mm w zwojach (1 szt.)</t>
  </si>
  <si>
    <t>Wciąganie ręczne kabla  XzTKMXpw 100x4x0,5 w otwór  kanalizacji kablowej</t>
  </si>
  <si>
    <t>Montaż złączy równoległ.kabli wypełnionych ułożonych w kanal.kablowej z zast.poj.łączników żył i termokurcz.osłon wzmocn. na kablu o 200 parach</t>
  </si>
  <si>
    <t>Pomiary końcowe prądem stałym kabla o 200 parach</t>
  </si>
  <si>
    <t>Pomiary tłumienności skutecznej przy jednej częstotliwości kabla o 200 parach</t>
  </si>
  <si>
    <t>Wciąganie ręczne kabla XzTKMXpw 50x4x0,5 w otwór  kanalizacji kablowej</t>
  </si>
  <si>
    <t>Montaż złączy równoległ.kabli wypełnionych ułożonych w kanal.kablowej z zast.poj.łączników żył i termokurcz.osłon wzmocn. na kablu o 100 parach</t>
  </si>
  <si>
    <t>Pomiary końcowe prądem stałym kabla o 100 parach</t>
  </si>
  <si>
    <t>Wciąganie ręczne kabla XzTKMXpw 25x4x0,5 w otwór  kanalizacji kablowej</t>
  </si>
  <si>
    <t>Montaż złączy równoległ.kabli wypełnionych ułożonych w kanal.kablowej z zast.poj.łączników żył i termokurcz.osłon wzmocn. na kablu o 50 parach</t>
  </si>
  <si>
    <t>Układanie kabla XzTKMXpw 2x2x0,5 w gotowy rów kablowy (1 kabel)</t>
  </si>
  <si>
    <t>Montaż złączy równoległ.kabli wypełnionych ułożonych w kanal.kablowej z zast.poj.łączników żył i termokurcz.osłon wzmocn. na kablu o 2 parach</t>
  </si>
  <si>
    <t>Pomiary końcowe prądem stałym kabla o 3 parach</t>
  </si>
  <si>
    <t>Wciąganie kabla Z-XOTKtsd 48J/OKA 26451 do kanalizacji wtórnej z rur HDPE 32 mm</t>
  </si>
  <si>
    <t>Wciąganie kabli światłowod - przeciągniecie zapasu kabla</t>
  </si>
  <si>
    <t>Wciąganie kabla Z-XOTKtsd 12J/OKZ 26349 do kanalizacji wtórnej z rur HDPE 32 mm</t>
  </si>
  <si>
    <t>Zabezpieczenie istniejącej kanalizacji 3 otw. rurami dwudzielnymi 3xD160</t>
  </si>
  <si>
    <t>Zabezpieczenie istniejącej kanalizacji 1 otw. rurą dwudzielną 1xD160</t>
  </si>
  <si>
    <t>Ręczne zasypywanie rowów dla kabli o głębokości do 0.8 m i szer. dna do 0.4 m w gruncie kat. III</t>
  </si>
  <si>
    <t xml:space="preserve">Przebudowa sieci UPC
</t>
  </si>
  <si>
    <t>Montaż szaf kablowych z cokołem, na studniach szafkowych o wielkości szafy metalalowej 600.</t>
  </si>
  <si>
    <t>Montaż elementów systemu telewizji użytkowej - przełożenie istniejących urządzeń do nowych szaf</t>
  </si>
  <si>
    <t>Wciąganie kabla Z-XOTKtsd 12J do kanalizacji wtórnej z rur HDPE 32 mm</t>
  </si>
  <si>
    <t>Wciąganie mechaniczne kabla wypełnionego w powłoce termoplastycznej o śr.do 30 mm w otwór wolny kanalizacji kablowej</t>
  </si>
  <si>
    <t>Montaż złączy na kablach współosiowych o średnicy do 20 mm - konektor łączący 625</t>
  </si>
  <si>
    <t>Montaż złączy na kablach współosiowych o średnicy do 20 mm - konektor 5/8</t>
  </si>
  <si>
    <t>Pomiary końcowe</t>
  </si>
  <si>
    <t>Razem dział: Przebudowa sieci UPC</t>
  </si>
  <si>
    <t xml:space="preserve">Przebudowa sieci NETIA
</t>
  </si>
  <si>
    <t>Budowa kanalizacji kablowej z rur D110  w gr.kat.III, 1 warstw.w ciągu kan., 1 rur.w warstwie, 1 otw.w ciągu kan.</t>
  </si>
  <si>
    <t>Zabezpieczenie istniejącej kanalizacji 2 otw. rurami dwudzielnymi 2xD160</t>
  </si>
  <si>
    <t xml:space="preserve">Przebudowa sieci T-Mobile
</t>
  </si>
  <si>
    <t>Budowa kanalizacji kablowej z rur RHDPE 40/3,7 w gr.kat.III, 1 warstw.w ciągu kan., 4 rur.w warstwie, 4 otw.w ciągu kan.</t>
  </si>
  <si>
    <t>Układanie rury 1x RHDPEp 140/8,0mm w gotowym wykopie</t>
  </si>
  <si>
    <t>Układanie rury 1xRHDPEk 160/12,0mm w gotowym wykopie</t>
  </si>
  <si>
    <t>Układanie kabli lokalizacyjnych XzTKMXpw 2x2x0,6 rowach kablowych ręcznie</t>
  </si>
  <si>
    <t>Układanie rur o średnicy do 75 mm w wykopie - z demontażu</t>
  </si>
  <si>
    <t>Wciąganie kabla  Z-XOTKtsd 72J do kanalizacji wtórnej z rur HDPE 32 mm</t>
  </si>
  <si>
    <t xml:space="preserve">Przebudowa sieci LIMES
</t>
  </si>
  <si>
    <t>Budowa nowego słupka kablowego</t>
  </si>
  <si>
    <t>Wciąganie ręczne kabla ADQ(ZN)B2Y 48J w otwór częściowo zajęty kanalizacji kablowej</t>
  </si>
  <si>
    <t>Wciąganie ręczne kabla ADQ(ZN)B2Y 8J w otwór częściowo zajęty kanalizacji kablowej</t>
  </si>
  <si>
    <t>Razem dział: Przebudowa sieci LIMES</t>
  </si>
  <si>
    <t>ul. Koziorożca  - Mała architektura</t>
  </si>
  <si>
    <t>Dostarczenie i montaż ławek aluminiowych. Siedzisko wykonane z drewna Jatoba. Wymiary: wys. 83 cm szer. 65 dł. 180 cm. Sposób montażu wg. projektu</t>
  </si>
  <si>
    <t>Zakup, dostarczenie oraz montaż kosza na odpadki konstrukcja stalowa, strona zewnętrzna z drewnianych szczeblin. Kosz montowany do fundamentu betonowego</t>
  </si>
  <si>
    <t>Rozebranie ogrodzenia O2 z siatki na słupkach z rur stalowych 40x40mm; h=1,2m</t>
  </si>
  <si>
    <t>Wykonanie ogrodzenia O2 z siatki na słupkach 40x40mm; h=1,2m</t>
  </si>
  <si>
    <t>Rozebranie ogrodzenia O3 z siatki (h=1,2m) na słupkach z rur stalowych 40x40mm (h=1,3m)</t>
  </si>
  <si>
    <t>Przestawienie nośnika reklamowego w ramie stalowej 1,0x1,2m. Łączna wys. 3,0m</t>
  </si>
  <si>
    <t>ul. Koziorożca  - Zieleń</t>
  </si>
  <si>
    <t xml:space="preserve">Gospadarka drzewostanem
</t>
  </si>
  <si>
    <t>Wycinka sanitarna drzew, oczyszczenie terenu po wycince, transport gałęzi na legalne składowisko i utylizacja</t>
  </si>
  <si>
    <t>Zabezpieczenie drzew przy robotach ziemnych</t>
  </si>
  <si>
    <t>Zabezpieczenie systemu korzeniowego drzew i krzewów na czas robót ziemnych wraz z zabiegami pielęgnacyjnymi</t>
  </si>
  <si>
    <t xml:space="preserve">Przestrzenny układ zieleni
</t>
  </si>
  <si>
    <t>Sadzenie drzew liściastych na terenie płaskim z całkowitym zaprawieniem dołów, ziemią żyzną, z opalikowaniem, założeniem rur drenarskich i obsypaniem korą, wg. wytycznych do projektu</t>
  </si>
  <si>
    <t>Sadzenie ozdobnych krzewów liściastych niskich na terenie płaskim  z całkowitym zaprawieniem dołów  ziemią żyzną, rozścieleniem kory, separacją z agrowłókniny wg. wytycznych do projektu</t>
  </si>
  <si>
    <t>Sadzenie ozdobnych krzewów iglasych na terenie płaskim  z całkowitym zaprawieniem dołów  ziemią żyzną, rozścieleniem kory, separacja z agrowłókniny wg. wytycznych do projektu</t>
  </si>
  <si>
    <t>Trawniki na terenie płaskim - rozścielenie humusu gr.15cm i wysianie trawników typu parkowego na terenie płaskim</t>
  </si>
  <si>
    <t>Wykonanie warstwy żwirowej z otoczaków o frakcji 16-32mm, warstwa około 8cm z separacją z agrowłókniny</t>
  </si>
  <si>
    <t>Założenie obrzeży ogrodowych</t>
  </si>
  <si>
    <t>Razem dział: Przestrzenny układ zieleni</t>
  </si>
  <si>
    <t xml:space="preserve">Zabiegi  pielęgnacyjne projektowanej zieleni - w pierwszym roku
</t>
  </si>
  <si>
    <t>Pielęgnacja trawników typu parkowego w pierwszym roku na terenie płaskim (wg. wytycznych do projektu)</t>
  </si>
  <si>
    <t>Pielęgnacja drzew liściastych w pierwszym roku ( wg. wytycznych do projektu)</t>
  </si>
  <si>
    <t>Pielęgnacja krzewów liściastych w pierwszym roku ( wg. wytycznych do projektu)</t>
  </si>
  <si>
    <t>Pielęgnacja krzewów iglastych w pierwszym roku ( wg. wytycznych do projektu)</t>
  </si>
  <si>
    <t>Uzupełnienie warstwy żwirowej z otoczaków  z warstwą agrowłókniny w okresie pielęgnacji</t>
  </si>
  <si>
    <t>Razem dział:Zabiegi  pielęgnacyjne projektowanej zieleni - w pierwszym roku</t>
  </si>
  <si>
    <t xml:space="preserve">Zabiegi  pielęgnacyjne projektowanej zieleni - w drugim roku
</t>
  </si>
  <si>
    <t>Razem dział:Zabiegi  pielęgnacyjne projektowanej zieleni - w drugim roku</t>
  </si>
  <si>
    <t xml:space="preserve">Zabiegi  pielęgnacyjne projektowanej zieleni - w trzecim roku
</t>
  </si>
  <si>
    <t>Założenie obrzeży ogrodowych -- uzupełnienie w okresie pielęgnacji</t>
  </si>
  <si>
    <t>Przestawienie (demontaż i montaż) infrastruktury istniejącego przystanku (wiata i ławka)</t>
  </si>
  <si>
    <t>Przedłużenie istniejącego przyłącza oświetleniowego wiaty przystankowej.</t>
  </si>
  <si>
    <t>Ułożenie w-wy separacyjnej z geowłókniny</t>
  </si>
  <si>
    <t>Ułożenie w-wy ulepszonego podłoża z mieszanki niezwiązanej zagęszczonej o CBR 20% i o k10&gt;8m/dobę gr. 40cm</t>
  </si>
  <si>
    <t>Oczyszczenie podbudowy zasadniczej z mieszanki niezwiązanej z kruszyw</t>
  </si>
  <si>
    <t>Podbudowa pomocnicza z mieszanki mineralnej niezwiązanej C90/3  0/31.5 gr. 20cm</t>
  </si>
  <si>
    <t>Podbudowa zasadnicza z mieszanki mineralnej niezwiązanej C90/3  0/31.5 gr. 27cm</t>
  </si>
  <si>
    <t>Podbudowa zasadnicza z mieszanki mineralnej niezwiązanej C90/3  0/31.5 gr. 15cm</t>
  </si>
  <si>
    <t>Podbudowa zasadnicza z mieszanki mineralnej niezwiązanej C90/3  0/31.5 gr. 20cm</t>
  </si>
  <si>
    <t>Podbudowa pomocnicza z mieszanki mineralnej związanej cementem C3/4 gr. 18cm</t>
  </si>
  <si>
    <t xml:space="preserve">ul. Zeusa  - Roboty drogowe  </t>
  </si>
  <si>
    <t>Ułożenie warstwy separacyjnej z geowłókniny</t>
  </si>
  <si>
    <t>Wykonanie podbudowy pomocniczej z mieszanki związanej spoiwem cementowym C3/4 ≤ 6,0MPa   gr. 20cm</t>
  </si>
  <si>
    <t>Podbudowa z betonu asfaltowego</t>
  </si>
  <si>
    <t>Warstwa ścieralna z betonu asfaltowego gr. 5cm</t>
  </si>
  <si>
    <t>Nawierzchnia z betonu asfaltowego</t>
  </si>
  <si>
    <t>Krawężnik kamienny 15x30cm na podsypce cem.-piask, 1:4 gr. 5cm i ławie betonowej z oporem C12/15 (ograniczenie nawierzchni KR4)</t>
  </si>
  <si>
    <t>Płytka wskaźnikowa (ostrzegawcza), o wymiarach 40x40x8cm, koloru żółtego, o powierzchniowej strukturze tłoczonej stożkowej (pas sygnalizacyjny na peronach przystankowych oraz przy przejściach dla pieszych)</t>
  </si>
  <si>
    <t>ul. Zeusa - Kanalizacja deszczowa</t>
  </si>
  <si>
    <t>ul. Koziorożca - Wodociągi</t>
  </si>
  <si>
    <t>ul. Zeusa - Oświetlenie i kanał technologiczny</t>
  </si>
  <si>
    <t>ul. Zeusa  - Usunięcie kolizji urządzeń elektroenergetycznych</t>
  </si>
  <si>
    <t>ul. Zeusa  - Sieci gazowe</t>
  </si>
  <si>
    <t>Montaż rurociągów z  rur klasy PE100-RC typu 1 tj rury jednowarstwowe,t.zw rury lite   szereg wymiarowy SDR17, rury spełniające  wymogi normy PN-EN 1555 oraz PAS 1075 fi 110 x6,6 mm - wykopy umocnione</t>
  </si>
  <si>
    <t>Kształtki  PE De110 mm</t>
  </si>
  <si>
    <t>Łączenie rur z polietylenu o śr. nom. 110 mm metodą zgrzewania czołowego - wykopy umocnione</t>
  </si>
  <si>
    <t>Rura ochronna klasy PE-HD 100, ciśnienie dopuszczalne PN 10; szereg wymiarowy SDR17; rury spełniające wymagania normy PN-EN-1555 oraz PAS 1075, fi 200 x 11,4 mm - wykopy umocnione</t>
  </si>
  <si>
    <t>Uszczelnianie końców rur ochronnych o śr.nom.200 mm pianką poliuretanową na głębokóść 15-20 cm</t>
  </si>
  <si>
    <t>Obejma do balonowania Dn 110 mm + kołpak do obejmy do balnowania</t>
  </si>
  <si>
    <t>Połączenia rur z polietylenu o śr. 110 mm za pomocą kształtek elektrooporowych - wykopy umocnione - Mufa elektrooporowa PE100 fi 110mm</t>
  </si>
  <si>
    <t>Razem dział: Przebudowa G31- gazociąg ś/c</t>
  </si>
  <si>
    <t>Razem dział: Przebudowa G32 - gazociąg ś/c</t>
  </si>
  <si>
    <t>Trójnik PE redukcyjny  De110/De63 mm</t>
  </si>
  <si>
    <t>Połączenia rur z polietylenu o śr. 32 mm za pomocą kształtek elektrooporowych - wykopy umocnione -Mufa elektrooporowa PE100 fi 32mm</t>
  </si>
  <si>
    <t>Obejma do balonowania Dn 125 mm + kołpak do obejmy do balnowania</t>
  </si>
  <si>
    <t>Połączenia rur z polietylenu o śr. 125 mm za pomocą kształtek elektrooporowych - wykopy umocnione - Mufa elektrooporowa PE100 fi 125mm</t>
  </si>
  <si>
    <t>Razem dział: Przebudowa G35- gazociąg ś/c</t>
  </si>
  <si>
    <t>Razem dział: Przebudowa G36- gazociąg ś/c</t>
  </si>
  <si>
    <t>Razem dział: Przebudowa G40- gazociąg ś/c</t>
  </si>
  <si>
    <t>Demontaż rurociągu z polietylenu 110 mm</t>
  </si>
  <si>
    <t>Demontaż rurociągu z polietylenu 63 mm</t>
  </si>
  <si>
    <t>Demontaż rurociągu z polietylenu 125 mm</t>
  </si>
  <si>
    <t>4</t>
  </si>
  <si>
    <t>Pielęgnacja trawników typu parkowego w drugim roku na terenie płaskim (wg. wytycznych do projektu)</t>
  </si>
  <si>
    <t>Pielęgnacja drzew liściastych w drugim roku (wg. wytycznych do projektu)</t>
  </si>
  <si>
    <t>Pielęgnacja drzew liściastych w  drugim roku ( wg. wytycznych do projektu)</t>
  </si>
  <si>
    <t>Pielęgnacja krzewów liściastych w  drugim roku ( wg. wytycznych do projektu)</t>
  </si>
  <si>
    <t>Pielęgnacja krzewów iglastych w  drugim roku ( wg. wytycznych do projektu)</t>
  </si>
  <si>
    <t>Pielęgnacja trawników typu parkowego w trzecim roku na terenie płaskim (wg. wytycznych do projektu)</t>
  </si>
  <si>
    <t>Pielęgnacja drzew liściastych w trzecim roku ( wg. wytycznych do projektu)</t>
  </si>
  <si>
    <t>Pielęgnacja krzewów liściastych w trzecim roku ( wg. wytycznych do projektu)</t>
  </si>
  <si>
    <t>Pielęgnacja krzewów iglastych w trzecim roku ( wg. wytycznych do projektu)</t>
  </si>
  <si>
    <t>ul.Zeusa  - Zieleń</t>
  </si>
  <si>
    <t>ul. Zeusa  - Mała architektura</t>
  </si>
  <si>
    <t>Montaż zestawu hydrantowego nadziemnego DN80 mm wraz zasuwą na wodociągu DN150 (D160)mm PE</t>
  </si>
  <si>
    <t>Montaż nawiertki DN50mm na wodociągu DN150 (D160)mm PE i z zasuwy domowej DN50mm</t>
  </si>
  <si>
    <t>„Budowa układów drogowych wraz z kanalizacją deszczową oraz zbiornikiem retencyjnym Osowa II w Gdańsku – Osowej” – Etap III.</t>
  </si>
  <si>
    <t>ul. Koziorożca - Roboty drogowe</t>
  </si>
  <si>
    <t>ul. Koziorożca - Gazociągi</t>
  </si>
  <si>
    <t>ul. Koziorożca - Przebudowa sieci teletechnicznych</t>
  </si>
  <si>
    <t>ul. Koziorożca - Mała architektura</t>
  </si>
  <si>
    <t>ul. Koziorożca - Zieleń</t>
  </si>
  <si>
    <t>ul. Zeusa - Roboty drogowe</t>
  </si>
  <si>
    <t>ul. Zeusa - Kolizje elektroenergetyczne</t>
  </si>
  <si>
    <t>ul. Zeusa - Gazociągi</t>
  </si>
  <si>
    <t>ul. Zeusa - Przebudowa sieci teletechnicznych</t>
  </si>
  <si>
    <t>ul. Junony - Roboty drogowe</t>
  </si>
  <si>
    <t xml:space="preserve">ul. Junony  - Roboty drogowe  </t>
  </si>
  <si>
    <t>Oczyszczenie podbudowy zasadniczej  z mieszanki niezwązanej kruszyw</t>
  </si>
  <si>
    <t>Podbudowa pomocnicza z mieszanki mineralnej niezwiązanej C90/3 0/31.5 gr. 20cm</t>
  </si>
  <si>
    <t>Podbudowa zasadnicza z mieszanki mineralnej niezwiązanej C90/3 (0/31.5)  gr. 10cm</t>
  </si>
  <si>
    <t>Nawierzchnia z płytek betonowych</t>
  </si>
  <si>
    <t>Nawierzchnie z prefabrykowanych żelbetowych płyt wielootworowych (typu meba)</t>
  </si>
  <si>
    <t>Rozbiórka jezdni bitumicznej wraz z podbudową z wywiezieniem odpadów na legalne składowisko wraz z kosztami utylizacji/składowania</t>
  </si>
  <si>
    <t>Rozebranie płaskich znaków z wywiezieniem na legalne składowisko wraz z kosztami utylizacji/składowania</t>
  </si>
  <si>
    <t>Rozebranie słupków do znaków drogowych z rur stalowych wraz ze wspornikmi do mocowania znaków o średnicy 70mm z wywiezieniem na legalne składowisko wraz z kosztami utylizacji/składowania</t>
  </si>
  <si>
    <t>Wykonanie wykopów z wywiezieniem gruntu na legalne składowisko wraz z kosztami utylizacji/składowania</t>
  </si>
  <si>
    <t>Dogęszczenie podłoża na głębokości 0,20 pod konstrukcją nawierzchni do wskaźnika Is=1,00</t>
  </si>
  <si>
    <t>Plantowanie dna wykopu</t>
  </si>
  <si>
    <t xml:space="preserve">Próg zwalniający długi P-25a </t>
  </si>
  <si>
    <t>Warstwa ścieralna z płytki betonowej 35x35cm, szarej  gr 5 cm na podsypce cem-piask 1:4 gr. 3cm</t>
  </si>
  <si>
    <t>Warstwa ścieralna z kostki betonowej 10x20cm, czarnej, gr 8 cm na warstwie wyrównawczej z podsypki cem-piask 1:4 gr. 10cm</t>
  </si>
  <si>
    <t>Studzienki ściekowe uliczne betonowe o średnicy 500 mm z osadnikiem - wpusty uliczne klasy 400 z osadnikiem w gotowym wykopie umocnionym. W pozycji należy skalkulować wszystkie czynności związane z kompletnym wykonaniem studzienki.</t>
  </si>
  <si>
    <t>Montaż studzienek rewizyjnych z kręgów betonowych średnicy 1200mm w gotowym wykopie umocnionym. W pozycji należy skalkulować wszystkie czynności związane z kompletnym wykonaniem studzienki oraz przejściem przez ściany komór.</t>
  </si>
  <si>
    <t>Montaż studzienek rewizyjnych z kręgów betonowych średnicy 1500mm w gotowym wykopie umocnionym. W pozycji należy skalkulować wszystkie czynności związane z kompletnym wykonaniem studzienki oraz przejściem przez ściany komór.</t>
  </si>
  <si>
    <t>Studzienki włazowe segmentowe 1200mm o głębokości do 5,0m przykryte włazem, przelotowe w gotowym wykopie umocnionym. W pozycji należy skalkulować wszystkie czynności związane z kompletnym wykonaniem studzienki oraz przejściem przez ściany komór.</t>
  </si>
  <si>
    <t>Montaż studzienek rewizyjnych z kręgów betonowych średnicy 2000mm z osadnikiem w gotowym wykopie umocnionym. W pozycji należy skalkulować wszystkie czynności związane z kompletnym wykonaniem studzienki oraz przejściem przez ściany komór.</t>
  </si>
  <si>
    <t>Razem dział: KOMORA PREFABRYKOWANA K-15</t>
  </si>
  <si>
    <t>Warstwa ścieralna z płyty betonowej ażurowej wielootworowej wypełnione mieszanką niezwiązaną kruszywa 2/16mm (typu meba) gr. 10cm na  w-wie wyrównawczej/klinującej z mieszanki niezwiązanej kruszywa 0/4mm gr. 3cm</t>
  </si>
  <si>
    <t>Warstwa ścieralna z płyty betonowej ażurowej wielootworowej wypełnione mieszanką niezwiązaną kruszywa 2/16mm (typu IOMB) gr. 12,5cm na  w-wie wyrównawczej/klinującej z mieszanki niezwiązanej kruszywa 0/4mm gr. 5cm</t>
  </si>
  <si>
    <t>Roboty pomiarowe przy liniowych robotach ziemnych - trasa kanałów  w terenie równinnym</t>
  </si>
  <si>
    <t>Wykopy ze skarpami  ze złożeniem urobku na odkład - przekopy próbne</t>
  </si>
  <si>
    <t>Ręczne zasypywanie wykopów  - przekopy próbne</t>
  </si>
  <si>
    <t xml:space="preserve">Podsypka pod kanały o gr. 25 cm z mieszanki 65% żwir i 35% piasek </t>
  </si>
  <si>
    <t>Podłoże betonowe o grubości 15cm pod studnie</t>
  </si>
  <si>
    <t xml:space="preserve">Podsypka pod kanały o gr. 20 cm z mieszanki 65% żwir i 35% piasek </t>
  </si>
  <si>
    <t>Próba wodna szczelności kanałów rurowych</t>
  </si>
  <si>
    <t>Obsypka kanału z gotowego kruszywa piaskowego 30cm ponad rurę</t>
  </si>
  <si>
    <t>Zasypanie wykopów wraz z zagęszczeniem</t>
  </si>
  <si>
    <t>Wywóz nadmiaru ziemi z wykopów na legalne składowisko wraz z kosztami utulizacji/składowania</t>
  </si>
  <si>
    <t>prób</t>
  </si>
  <si>
    <t>Rurociągi z rur kanalizacyjnych poliestrowych typu GRP o średnicy nominalnej 1600mm</t>
  </si>
  <si>
    <t>Rurociągi z rur kanalizacyjnych poliestrowych typu GRP o średnicy nominalnej 1500mm</t>
  </si>
  <si>
    <t>Obsypka filtracyjna z gotowego kruszywa , z mieszanki 65% żwir i 35% piasek - obsypka do drenażu</t>
  </si>
  <si>
    <t>Warstwa wzmacniająca grunt z geowłókniny (dla drenażu)</t>
  </si>
  <si>
    <t>Drenaż z rury elastycznej PVC-U o średnicy zewnętrznej 80mm w zwojach bez filtra na wykonanej podsypce</t>
  </si>
  <si>
    <t>Studzienki niewłazowe PVC 800mm odwadniajace drenaż</t>
  </si>
  <si>
    <t>Rurociągi z rur kanalizacyjnych poliestrowych typu GRP o średnicy nominalnej 1200mm</t>
  </si>
  <si>
    <t>Mechaniczne wykopy oraz przekopy wraz z ewentualnym odwodnieniem</t>
  </si>
  <si>
    <t>Rurociągi z rur kanalizacyjnych poliestrowych typu GRP o średnicy nominalnej 800mm</t>
  </si>
  <si>
    <t>Warstwa wzmacniająca grunt z geowłókniny, obsypka i podłoże - posadowienie "B"</t>
  </si>
  <si>
    <t>m1</t>
  </si>
  <si>
    <t>Warstwa wzmacniająca grunt z geowłókniny, obsypka i podłoże - posadowienie "A"</t>
  </si>
  <si>
    <t xml:space="preserve">Podsypka pod kanały o gr. 15 cm z mieszanki 65% żwir i 35% piasek </t>
  </si>
  <si>
    <t>Rurociągi z rur kanalizacyjnych poliestrowych typu GRP o średnicy nominalnej 300mm</t>
  </si>
  <si>
    <t>Rurociągi z rur ciśnieniowych PCW łączonych na wcisk o średnicy zewnętrznej 250mm</t>
  </si>
  <si>
    <t>Pełne umocnienie pionowych ścian wykopów liniowych oraz umocnienie ścian wykopów pod obiekty wraz z rozbiórką</t>
  </si>
  <si>
    <t xml:space="preserve">Podsypka pod kanały o gr. 10 cm z mieszanki 65% żwir i 35% piasek </t>
  </si>
  <si>
    <t>Wykonanie kanału DN1500 z rur żelbetonowych metodą bezwykopową, przeciskową, metodą mikrotunelingu. W pozycji należy skalkulować wszystkie czynności związane z kompletnym wykonaniem kanału.</t>
  </si>
  <si>
    <t>Wykonanie kanału DN1200 z rur żelbetonowych metodą bezwykopową, przeciskową -  metoda mikrotunelingu.  W pozycji należy skalkulować wszystkie czynności związane z kompletnym wykonaniem kanału.</t>
  </si>
  <si>
    <t>Przejście przez ściany komór tulejami o średnicy nominalnej 300 mm</t>
  </si>
  <si>
    <t>Przejście przez ściany komór tulejami o średnicy nominalnej 200 mm</t>
  </si>
  <si>
    <t>Przejście przez ściany komór tulejami o średnicy nominalnej 800 mm</t>
  </si>
  <si>
    <t>Przejście przez ściany komór tulejami o średnicy nominalnej 1200 mm</t>
  </si>
  <si>
    <t>Przejście przez ściany komór tulejami o średnicy nominalnej 1500 mm</t>
  </si>
  <si>
    <t>Przejście przez ściany komór tulejami o średnicy nominalnej 1600 mm</t>
  </si>
  <si>
    <t>ŚCIANKI SZCZELNE Z GRODZIC</t>
  </si>
  <si>
    <t>Zabicie ścianek szczelnych z grodzic typu AZ z roaparciem (komory startowe i odborcze do przecisków)</t>
  </si>
  <si>
    <t>Wyciąganie ścianek szczelnych z grodzic typu AZ z roaparciem (komory startowe i odborcze do przecisków)</t>
  </si>
  <si>
    <t>Wykopy w gruncie niespoistym -wybranie gruntu z transportem urobku na legalne składowisko wraz z kosztami utylizacji/składowania</t>
  </si>
  <si>
    <t>Razem dział: ŚCIANKI SZCZELNE Z GRODZIC</t>
  </si>
  <si>
    <t>Wykonanie podsypki żwirowo - piaskowej gr. 50 cm z zagęszczeniem do Is&gt;0,98</t>
  </si>
  <si>
    <t>Wytyczenie konstrukcji konstrukcji i jej punktów wysokościowych</t>
  </si>
  <si>
    <t>Zabezpieczenie izolacji przed uszkodzeniem przez ułożenie siatki stalowej o średnicy 3mm o oczkach 10x10cm</t>
  </si>
  <si>
    <t>Nadbeton zabezpieczający izolację grubości do 5cm</t>
  </si>
  <si>
    <t>Zbrojenie komory</t>
  </si>
  <si>
    <t>t</t>
  </si>
  <si>
    <t>Deskowanie komory</t>
  </si>
  <si>
    <t>Betonowanie kinety</t>
  </si>
  <si>
    <t>Betonowanie ścian komory</t>
  </si>
  <si>
    <t>Betonowanie płyty górnej komory</t>
  </si>
  <si>
    <t>Betonowanie płyty dennej komory</t>
  </si>
  <si>
    <t>Wykonanie kinety</t>
  </si>
  <si>
    <t>Montaż stopni włazowych ze stali nierdzewnej</t>
  </si>
  <si>
    <t>Poręcze ochronne</t>
  </si>
  <si>
    <t>51.1</t>
  </si>
  <si>
    <t>51.2</t>
  </si>
  <si>
    <t>51.3</t>
  </si>
  <si>
    <t>51.4</t>
  </si>
  <si>
    <t>51.5</t>
  </si>
  <si>
    <t>51.6</t>
  </si>
  <si>
    <t>51.7</t>
  </si>
  <si>
    <t>51.8</t>
  </si>
  <si>
    <t>51.9</t>
  </si>
  <si>
    <t>Wykonanie izolacji z emulsji bitumiczno-kauczukowej (dwie warstwy) z ręcznym oczyszczeniem powierzchni</t>
  </si>
  <si>
    <t>Powłoka ochronna zapobiegająca kawitacji, działaniu chlorków i korozji betonu na dnie i ścianach komory z ręcznym oczyszczeniem powierzchni</t>
  </si>
  <si>
    <t>Powłoka ochronna zapobiegająca działaniu chlorków i korozji betonu na stropie z ręcznym oczyszczeniem powierzchni</t>
  </si>
  <si>
    <t>Wykonanie izolacji z papy termozgrzewalnej płyty górnej komory (2 warstwy) z ręcznym oczyszczeniem powierzchni oraz gruntowaniem podłoży roztworem asfaltowym</t>
  </si>
  <si>
    <t>Montaż kręgów betonowych DN1000 o wys. 0,6m (kominy włazowe 2,4 m)</t>
  </si>
  <si>
    <t>Montaż włazów kanałowych DN600 klasy D400 (pokrywa nastudzienna żelbetowa z pierścieniem odciążającym i włazem dla kominów o średnicy 100cm)</t>
  </si>
  <si>
    <t xml:space="preserve">Modernizacja istniejących studni DN1200 z wymianą włazu i regulacją </t>
  </si>
  <si>
    <t>I</t>
  </si>
  <si>
    <t>II</t>
  </si>
  <si>
    <t>Ułożenie rur osłonowych z PCW o średnicy 110mm</t>
  </si>
  <si>
    <t>Ułożenie rur osłonowych z PCW o średnicy 160mm</t>
  </si>
  <si>
    <t>Mufy przelotowe z tworzyw termokurczliwych na kablach o przekroju żył do 120mm2</t>
  </si>
  <si>
    <t>Mufy przelotowe z tworzyw termokurczliwych na kablach o przekroju żył do 240mm2</t>
  </si>
  <si>
    <t>Pomiar linii kablowych do 1kV 4-żyłowych</t>
  </si>
  <si>
    <t>odc/kabla</t>
  </si>
  <si>
    <t>III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</si>
  <si>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</si>
  <si>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</si>
  <si>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</si>
  <si>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</si>
  <si>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</si>
  <si>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</si>
  <si>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</si>
  <si>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</si>
  <si>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</si>
  <si>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Układanie kabli o masie do 1kg/m w rurach, pustakach lub kanałach zamkniętych - YAKXS 4x35</t>
  </si>
  <si>
    <t>IV</t>
  </si>
  <si>
    <t>Montaż przewodów do opraw oświetleniowych wciąganych w słupy, rury osłonowe i wysięgniki przy wysokości latarni do 10m</t>
  </si>
  <si>
    <t>28.</t>
  </si>
  <si>
    <t>Montaż przewodów do opraw oświetleniowych wciąganych w słupy, rury osłonowe i wysięgniki przy wysokości latarni do 7m</t>
  </si>
  <si>
    <t>29.</t>
  </si>
  <si>
    <t>Montaż opraw oświetlenia zewnętrznego na wysięgniku</t>
  </si>
  <si>
    <t>30.</t>
  </si>
  <si>
    <t>Montaż opraw oświetlenia zewnętrznego na słupie</t>
  </si>
  <si>
    <t>31.</t>
  </si>
  <si>
    <t>32.</t>
  </si>
  <si>
    <t>V</t>
  </si>
  <si>
    <t>33.</t>
  </si>
  <si>
    <t>34.</t>
  </si>
  <si>
    <t>36.</t>
  </si>
  <si>
    <t>38.</t>
  </si>
  <si>
    <t>Pomiar fotometryczny natężenia oświetlenia - pierwszy kpl.5 pomiarów dokonywanych na stanowisku</t>
  </si>
  <si>
    <t>kpl/pom</t>
  </si>
  <si>
    <t>Pomiary rozdzielnic i aparatury prądu zmiennego do 10 pól</t>
  </si>
  <si>
    <t>VI</t>
  </si>
  <si>
    <t>studnia</t>
  </si>
  <si>
    <t>Montaż rur ochronnych z PCW o średnicy powyżej 80mm</t>
  </si>
  <si>
    <t>Ręczne zasypywanie rowów dla kabli</t>
  </si>
  <si>
    <t>Wykopy oraz przekopy na odkład</t>
  </si>
  <si>
    <t>Pełne umocnienie pionowych ścian wykopów liniowych wraz z rozebraniem</t>
  </si>
  <si>
    <t>Zasypywanie wykopów wraz z zagęszczaniem</t>
  </si>
  <si>
    <t>Budowa kanalizacji kablowej z rur RHDPEp 110/6,3; 1 warstw.w ciągu kan., 1 rur.w warstwie, 1 otw.w ciągu kan.</t>
  </si>
  <si>
    <t>Budowa kanalizacji kablowej z rur 2xRHDPEp 110/6,3; 1 warstw.w ciągu kan., 2 rur.w warstwie, 2 otw.w ciągu kan.</t>
  </si>
  <si>
    <t>Budowa kanalizacji kablowej z rur  2xRHDPE 110/4,0mm; 1 warstw.w ciągu kan., 2 rur.w warstwie, 2 otw.w ciągu kan.</t>
  </si>
  <si>
    <t>Nasypanie warstwy piasku na dno rowu kablowego</t>
  </si>
  <si>
    <t>Budowa kanalizacji kablowej z rur 3xRHDPEp 110/6,3mm; 1 warstw.w ciągu kan., 3 rur.w warstwie, 3 otw.w ciągu kan.</t>
  </si>
  <si>
    <t>Budowa kanalizacji kablowej z rur 3xRHDPE 110/4,0mm; 1 warstw.w ciągu kan., 3 rur.w warstwie, 3 otw.w ciągu kan.</t>
  </si>
  <si>
    <t>Budowa kanalizacji kablowej z rur RHDPE 110/4,0mm; 1 warstw.w ciągu kan., 1 rur.w warstwie, 1 otw.w ciągu kan.</t>
  </si>
  <si>
    <t>Budowa barierek ochronnych</t>
  </si>
  <si>
    <t>Podłoża pod kanały i obiekty z materiałów sypkich o grubości 15cm</t>
  </si>
  <si>
    <t>Rurociągi z rur żeliwnych ciśnieniowych kielichowych  o średnicy nominalnej 200mm</t>
  </si>
  <si>
    <t>Kształtki żeliwne ciśnieniowe kielichowe o średnicy 200mm - złączka kielich -kołnierz.</t>
  </si>
  <si>
    <t>Kształtki żeliwne ciśnieniowe kielichowe o średnicy 200mm -ŁUK KIELICHOWY MMK 11st.</t>
  </si>
  <si>
    <t>Kształtki żeliwne ciśnieniowe kielichowe o średnicy 200mm -ŁUK KIELICHOWY MMK 22st.</t>
  </si>
  <si>
    <t>Kształtki żeliwne ciśnieniowe kielichowe o średnicy 200mm -ŁUK KIELICHOWY MMK 45st.</t>
  </si>
  <si>
    <t>Kształtki żeliwne ciśnieniowe kołnierzowe o średnicy 200mm  -trójnik T 200/200</t>
  </si>
  <si>
    <t>Kształtki żeliwne ciśnieniowe kołnierzowe o średnicy 200mm  -trójnik T 200/80</t>
  </si>
  <si>
    <t>Kształtki żeliwne ciśnieniowe kołnierzowe o średnicy 200mm - łącznik kołnierzowo -rurowy</t>
  </si>
  <si>
    <t>Kształtki żeliwne ciśnieniowe kołnierzowe o średnicy 200mm - kształtka kompensacyjna kołnierzowo -rurowa</t>
  </si>
  <si>
    <t>Kształtki żeliwne ciśnieniowe kołnierzowe o średnicy 200mm - kształtka kompensacyjna kołnierzowo -rurowa stabilizowana</t>
  </si>
  <si>
    <t>Zasuwy żeliwne klinowe owalne kołnierzowe z obudową o średnicy 200mm</t>
  </si>
  <si>
    <t>Wykonanie elementów betonowych (posadowienie zasuw i hydrantów, obetonowanie skrzynek)</t>
  </si>
  <si>
    <t>Oznaczenie armatury (zasuwy) - tabliczka na słupku stalowym</t>
  </si>
  <si>
    <t>próba</t>
  </si>
  <si>
    <t>odcinek</t>
  </si>
  <si>
    <t>Obsypka kanału do 50cm ponad rurę, gruntem piaszczystym dowiezionym</t>
  </si>
  <si>
    <t>Rozebranie chodników,  z płyt betonowych o wymiarach 50x50x7cm na podsypce cementowo-piaskowej</t>
  </si>
  <si>
    <t>35.</t>
  </si>
  <si>
    <t>Chodniki z płyt betonowych o wymiarach 50x50x7cm (z demontażu 80%) na podsypce cementowo-piaskowej, z wypełnieniem spoin zaprawą cementową</t>
  </si>
  <si>
    <t>Hydranty pożarowe nadziemne o średnicy 80mm</t>
  </si>
  <si>
    <t>37.</t>
  </si>
  <si>
    <t>Wykonanie - elementów betonowych (hydranty, obetonowanie skrzynek)</t>
  </si>
  <si>
    <t>Oznaczenie armatury (hydrant) - tabliczka na słupku stalowym</t>
  </si>
  <si>
    <t>Podłoża pod kanały i obiekty z materiałów sypkich o grubości 10cm</t>
  </si>
  <si>
    <t>Rurociągi z rur żeliwnych ciśnieniowych kielichowych o średnicy nominalnej 80mm</t>
  </si>
  <si>
    <t>Kształtki żeliwne ciśnieniowe kołnierzowe o średnicy 80mm - kształtka kompensacyjna</t>
  </si>
  <si>
    <t>Kształtki żeliwne ciśnieniowe kielichowe o średnicy 80mm - łuk kielichowy żel. 45st</t>
  </si>
  <si>
    <t>Prefabrykowane bloki oporowe  wg rysunku PW</t>
  </si>
  <si>
    <t>Montaż kształtek mufa elektrooporowa DN200</t>
  </si>
  <si>
    <t>Kolano PE  DN200 30st</t>
  </si>
  <si>
    <t>Kształtki żeliwne ciśnieniowe kołnierzowe o średnicy 200mm  -trójnik T 200/100</t>
  </si>
  <si>
    <t>Zasuwy kołnierzowe z obudową o średnicy 100mm</t>
  </si>
  <si>
    <t>Rurociągi z rur żeliwnych ciśnieniowych kielichowych o średnicy nominalnej 100mm</t>
  </si>
  <si>
    <t>Kształtki żeliwne ciśnieniowe kołnierzowe o średnicy 100mm - króciec jednokołnierzowy</t>
  </si>
  <si>
    <t>Kształtki żeliwne ciśnieniowe kształtka kompensac. rurowo-kołnierz o średnicy 100mm</t>
  </si>
  <si>
    <t>Kształtki żeliwne ciśnieniowe kołnierzowe o średnicy 110mm - kształtka kielich-kołnierz</t>
  </si>
  <si>
    <t>Kształtki żeliwne ciśnieniowe kielichowe o średnicy 100mm - łuk kielichowy 90st</t>
  </si>
  <si>
    <t>Kształtki żeliwne ciśnieniowe kielichowe o średnicy 100mm - łuk kielichowy 11st</t>
  </si>
  <si>
    <t>Kształtki żeliwne ciśnieniowe kielichowe o średnicy 100mm - łuk kielichowy 22st</t>
  </si>
  <si>
    <t>Kształtki żeliwne ciśnieniowe kielichowe o średnicy 100mm - łuk kielichowy 45st</t>
  </si>
  <si>
    <t>Nasady rurowe (nawiertki) montowane na  rurociągach, opaska nawiertnicza o średnicy 50/225mm</t>
  </si>
  <si>
    <t>Zasuwy typu E kielichowo-kołnierzowe z obudową o średnicy 50mm, montowane na rurociągach PVC i PE</t>
  </si>
  <si>
    <t>Posadowienie zasuw , obetonowanie skrzynek - elementy betonowe</t>
  </si>
  <si>
    <t>Montaż rurociągów z rur polietylenowych (PE, PEHD), o średnicy zewnętrznej 40mm</t>
  </si>
  <si>
    <t>Połączenie metodą zgrzewania czołowego rur polietylenowych, ciśnieniowych PE, PEHD, o średnicy zewnętrznej 50mm</t>
  </si>
  <si>
    <t>Taśma ochronna rurociągu PE</t>
  </si>
  <si>
    <t>Kształtki żeliwne ciśnieniowe kołnierzowe o średnicy 100mm - trójnik kołnierzowy 100/100</t>
  </si>
  <si>
    <t>Kształtki żeliwne ciśnieniowe kołnierzowe o średnicy 100mm - trójnik kołnierzowy 100/80</t>
  </si>
  <si>
    <t>Zawór napowietrzająco - odpowietrzający ze skrzynką uliczna</t>
  </si>
  <si>
    <t>Kształtki żeliwne ciśnieniowe zwężka kołnierzowa symetryczna żel DN100mm</t>
  </si>
  <si>
    <t>Nasady rurowe (nawiertki) montowane na  rurociągach, opaska nawiertnicza o średnicy 50/100mm</t>
  </si>
  <si>
    <t>Montaż rurociągów z rur polietylenowych (PE, PEHD), o średnicy zewnętrznej 50mm</t>
  </si>
  <si>
    <t>Montaż kształtek ciśnieniowych PE, o -mufa  elektrooporowa dla rur PE, DN 50</t>
  </si>
  <si>
    <t>Montaż kształtek ciśnieniowych PE, kolano  d=50</t>
  </si>
  <si>
    <t>Montaż kształtek ciśnieniowych PE, złącze przejściowe zaciskowe  50/2"</t>
  </si>
  <si>
    <t>Montaż kształtek ciśnieniowych PE, o -mufa  elektrooporowa dla rur PE, DN 40</t>
  </si>
  <si>
    <t>Montaż kształtek ciśnieniowych PE, kolano  d=63</t>
  </si>
  <si>
    <t>Pierscień zaciskowy na rurociągu D100</t>
  </si>
  <si>
    <t>Montaż kształtek ciśnieniowych PE, złącze przejściowe zaciskowe  63/2"</t>
  </si>
  <si>
    <t>Roboty pomiarowe przy liniowych robotach ziemnych - trasa kanałów w terenie równinnym</t>
  </si>
  <si>
    <t>Podsypka piaskowo-żwirowa pod kanały o grubości 15cm</t>
  </si>
  <si>
    <t>Rurociągi z rur żeliwnych sferoidalnych kielichowychblokowanych, o średnicy nominalnej 500mm</t>
  </si>
  <si>
    <t>Kształtki żeliwne ciśnieniowe kołnierzowe, o średnicy 500mm - TRÓJNIK 500/250</t>
  </si>
  <si>
    <t>Kształtki żeliwne ciśnieniowe kołnierzowe, o średnicy 500mm - KSZTAŁTKA KOMPENSAC. RUR-KOŁNIERZ 500</t>
  </si>
  <si>
    <t>Kształtki żeliwne ciśnieniowe kołnierzowe, o średnicy 500mm - ZŁĄCZKA KIELICH-KOŁNIERZ E żel. 500</t>
  </si>
  <si>
    <t>Kształtki żeliwne ciśnieniowe kołnierzowe, o średnicy 500mm - KRÓCIEC bosy D500</t>
  </si>
  <si>
    <t>Kształtki żeliwne ciśnieniowe kielichowe  o średnicy 500mm - DOSZCZELNIACZ 500</t>
  </si>
  <si>
    <t>Kształtki żeliwne ciśnieniowe kielichowe  o średnicy 500mm - łUK KIELICHOWY 45st</t>
  </si>
  <si>
    <t>Kształtki żeliwne ciśnieniowe kielichowe  o średnicy 500mm - łUK KIELICHOWY 22st</t>
  </si>
  <si>
    <t>Kształtki żeliwne ciśnieniowe kielichowe  o średnicy 500mm - łUK KIELICHOWY 11st</t>
  </si>
  <si>
    <t>Obsypka kanału 30cm ponad rurę z gotowego kruszywa, z piasku</t>
  </si>
  <si>
    <t>Wykonanie żelbetowych bloków oporowych</t>
  </si>
  <si>
    <t>Demontaż magistrali wodociągowej DN500mm żel.</t>
  </si>
  <si>
    <t>Demontaż wodociągu rozdzielczego DN 80mm żel.</t>
  </si>
  <si>
    <t>Demontaż wodociągu rozdzielczego DN 225mm PE</t>
  </si>
  <si>
    <t>Demontaż wodociągu rozdzielczego DN 200mm PE</t>
  </si>
  <si>
    <t>Demontaż przyłącza wodociągowego DN 50mm PE</t>
  </si>
  <si>
    <t>Demontaż przyłącza wodociągowego DN 40mm PE</t>
  </si>
  <si>
    <t>Demontaż hydrantów DN 80 mm</t>
  </si>
  <si>
    <t>Razem dział:Roboty demontażowe</t>
  </si>
  <si>
    <t>Ręczne układanie kabli o masie do 2,0kg/m w rowach kablowych z przykryciem folią kalandrowaną - XRUHAKXS 1x120</t>
  </si>
  <si>
    <t>Razem dział:Przebudowa linii kablowej SN</t>
  </si>
  <si>
    <t>Zarobienie końca kabla 4-żyłowego o przekroju żył do 50mm2 na napięcie do 1kV o izolacji i powłoce z tworzyw sztucznych</t>
  </si>
  <si>
    <t>Razem dział:Montaż opraw oświetleniowych</t>
  </si>
  <si>
    <t>Razem dział:Pomiary i czynności sprawdzające</t>
  </si>
  <si>
    <t>Montaż konstrukcji podwieszeń kabli energetycznych i telekomunikacyjnych typu lekkiego, elementy o rozpiętości 4,00m</t>
  </si>
  <si>
    <t>Montaż i demontaż konstrukcji podwieszeń rurociągów elementy o rozpiętości 6,00m</t>
  </si>
  <si>
    <t>Rurociągi z rur kanalizacyjnych poliestrowych typu GRP o średnicy nominalnej 1000mm</t>
  </si>
  <si>
    <t>Rurociągi z rur kanalizacyjnych poliestrowych typu GRP o średnicy nominalnej 600mm</t>
  </si>
  <si>
    <t>Rurociągi z rur ciśnieniowych PCW łączonych na wcisk o średnicy zewnętrznej 200mm</t>
  </si>
  <si>
    <t>Demontaż oprawy oświetleniowej zainstalowanej na trzpieniu słupa lub wysięgniku</t>
  </si>
  <si>
    <t>słup</t>
  </si>
  <si>
    <t>VII</t>
  </si>
  <si>
    <t>ul. Zeusa - Mała architektura</t>
  </si>
  <si>
    <t>ul. Zeusa - Zieleń</t>
  </si>
  <si>
    <t>Warstwa ścieralna z kostki betonowej 10x20 cm, szarej gr. 8 cm  na podsypce cem-piask 1:4 gr. 3cm</t>
  </si>
  <si>
    <t>Ręczne wykopy oraz przekopy wraz z ewentualnym odwodnieniem</t>
  </si>
  <si>
    <t>Zbezpieczenie termiczne z prefabrykatów z pianki PU (łupki pouliretanowe)</t>
  </si>
  <si>
    <t>Razem dział: Wodociąg DN200 mm wzdłuż ul. Koziorożca - do ronda ul. Junony</t>
  </si>
  <si>
    <t>Dezynfekcja rurociągów sieci wodociągowej (odcinek 200 m)</t>
  </si>
  <si>
    <t>Dwukrotne płukanie sieci wodociągowej (odcinek 200 m)</t>
  </si>
  <si>
    <t>Próba wodna szczelności sieci wodociągowych (1próba - odcinek 200 m)</t>
  </si>
  <si>
    <t>Prefabrykowane bloki oporowe wg rysunku PW</t>
  </si>
  <si>
    <t xml:space="preserve">Montaż rurociągów z rur polietylenowych PE, PEHD o średnicy zewnętrznej 200mm wraz z armaturą </t>
  </si>
  <si>
    <t>Razem dział:  Wodociąg DN 100 mm w ul. Junony</t>
  </si>
  <si>
    <t>Razem dział:  Węzeł przyłączeniowy wodociągu DN 200/100 mm w ul. Junony do wodociągu (ZUD 597.2013) DN 225 mm PE</t>
  </si>
  <si>
    <t>Razem dział:  Węzeł przyłączeniowy wodociągu DN200 mm w ul. Koziorożca do wodociagu(ZUD 597.2013) DN 225mm PE</t>
  </si>
  <si>
    <t>Razem dział: Węzeł przyłączeniowy wodociągu DN200 mm w ul. Koziorożca do sieci wodciągowej (GPW-Ś Etap II) DN 200 mm PE  w ul. Junonyygony</t>
  </si>
  <si>
    <t>Razem dział:Zabiegi  pielęgnacyjne projektowanej zieleni - w trzecim roku</t>
  </si>
  <si>
    <t>ul. Zeusa  - Przebudowa sieci teletechnicznych - Przebudowa sieci ORANGE</t>
  </si>
  <si>
    <t>Trzykrotne mycie sieci wodociągowej  (odcinek - 200m)</t>
  </si>
  <si>
    <t>Montaż fundamentu prefabrykowanego betonowego pod szafę oświetleniową</t>
  </si>
  <si>
    <t>Montaż na gotowym fundamencie, szaf sterowniczych sygnalizacji ulicznej lub oświetlenia zewnętrznego</t>
  </si>
  <si>
    <t>Mechaniczne pogrążenie uziomów pionowych prętowych w gruncie</t>
  </si>
  <si>
    <t xml:space="preserve">Montaż uziomów poziomych w wykopie </t>
  </si>
  <si>
    <t>Izolacje przeciwwilgociowe powłokowe pionowe wykonywane na zimno z emulsji asfaltowej</t>
  </si>
  <si>
    <t>Nasypanie warstwy piasku na dnie rowu kablowego</t>
  </si>
  <si>
    <t>Układanie bednarki w rowach kablowych</t>
  </si>
  <si>
    <t>Mechaniczne zasypywanie rowów dla kabli</t>
  </si>
  <si>
    <t>Zasypanie warstwą piasku rowu kablowego</t>
  </si>
  <si>
    <t>Układanie kabli o masie do 1,0kg/m w rowach kablowych z przykryciem folią kalandrowaną - YAKXS 4x35</t>
  </si>
  <si>
    <t>Układanie kabli o masie do 1,0kg/m w rowach kablowych z przykryciem folią kalandrowaną - YAKXS 4x50</t>
  </si>
  <si>
    <t>Układanie kabli o masie do 1,0kg/m w rowach kablowych z przykryciem folią kalandrowaną - YKSY 3x1,5</t>
  </si>
  <si>
    <t>Mechaniczne przewierty dla rur pod obiektami</t>
  </si>
  <si>
    <t>Wykopy pionowe ręczne dla urządzenia przeciskowego wraz z jego zasypaniem i zagęszczeniem</t>
  </si>
  <si>
    <t>Montaż wysięgników mocowanych na słupie</t>
  </si>
  <si>
    <t>Podłączenie pod zaciski lub bolce przewodów pojedynczych</t>
  </si>
  <si>
    <t>Mechaniczne pogrążenie uziomów pionowych prętowych</t>
  </si>
  <si>
    <t>Pomiar linii kablowych</t>
  </si>
  <si>
    <t>Pomiar rezystancji uziemienia roboczego dodatkowego lub ochronnego</t>
  </si>
  <si>
    <t>Badanie instalacji ochronnej wykonanej jako zerowanie</t>
  </si>
  <si>
    <t>Budowa studni kablowych prefabrykowanych rozdzielczych dwuelementowych typu SK-2</t>
  </si>
  <si>
    <t>Budowa kanalizacji kablowej pierwotnej z rur z tworzyw sztucznych w wykopie przy ilości warstw = 1, liczbie rur w warstwie = 4 i liczbie otworów w ciągu kanalizacji = 4</t>
  </si>
  <si>
    <t>Razem dział: Montaż słupów oświetleniowych wraz z wysięgnikami</t>
  </si>
  <si>
    <t>Razem dział: Budowa linii kablowej oświetleniowej</t>
  </si>
  <si>
    <t>Razem dział: Montaż szafy oświetleniowej wraz z wyposażeniem</t>
  </si>
  <si>
    <t>Demontaż kabla  w gruncie</t>
  </si>
  <si>
    <t>Wywóz materiału z demontażu na legalne składowisko wraz z kosztami utulizacji/składowania</t>
  </si>
  <si>
    <t>Układanie kabli o masie do 2,0kg/m w rowach kablowych z przykryciem folią kalandrowaną - YAKXS 4x120</t>
  </si>
  <si>
    <t>Układanie kabli o masie do 5,5kg/m w rowach kablowych z przykryciem folią kalandrowaną - YAKXS 4x240</t>
  </si>
  <si>
    <t>Układanie kabli o masie do 2,0kg/m w rowach kablowych z przykryciem folią kalandrowaną - XRUHAKXS 1x120</t>
  </si>
  <si>
    <t>Układanie kabli o masie do 2,0kg/m w rowach kablowych z przykryciem folią kalandrowaną - XRUHAKXS 1x240</t>
  </si>
  <si>
    <t>Budowa studni kablowych prefabrykowanych rozdzielczych SK-2 z zabezpieczeniami</t>
  </si>
  <si>
    <t xml:space="preserve">Budowa studni kablowych prefabrykowanych rozdzielczych SKR -1 </t>
  </si>
  <si>
    <t xml:space="preserve">Budowa studni kablowych prefabrykowanych rozdzielczych SKR -2 z zabezpieczeniami </t>
  </si>
  <si>
    <t>Wyciąganie kabla Z-XOTKtsd 48J/OKA 26451 z kanal.wtórnej</t>
  </si>
  <si>
    <t>Pomiary reflektometryczne linii światłowodowych końcowe z przełącznicy /odc.regenerat. /</t>
  </si>
  <si>
    <t>Pomiary tłumienności optycznej linii światłowodowych metodą transmisyjną łącznie z innymi pomiarami /</t>
  </si>
  <si>
    <t>Wyciąganie kabla Z-XOTKtsd 12J/OKZ 26349 z kanal.wtórnej</t>
  </si>
  <si>
    <t>Montaż złączy przelotowych na kablach światłowodowych tubowych ułożonych w kanalizacji kablowej /mufa skręcana /</t>
  </si>
  <si>
    <t>Budowa studni kablowych prefabrykowanych rozdzielczych SKR -1</t>
  </si>
  <si>
    <t xml:space="preserve">Budowa studni kablowych prefabrykowanych rozdzielczych SK-1 z zabezpieczeniami </t>
  </si>
  <si>
    <t>Budowa studni kablowych prefabrykowanych rozdzielczych SKR -2 z zabezpieczeniami</t>
  </si>
  <si>
    <t>Wyciąganie kabla Z-XOTKtsd 12 z kanal.wtórnej</t>
  </si>
  <si>
    <t>Montaż złączy końcowych kabli światłowodowych tubowych /</t>
  </si>
  <si>
    <t>Wyciąganie kabla  Z-XOTKtsd 72J z kanal.wtórnej</t>
  </si>
  <si>
    <t>Montaż złączy końcowych kabli światłowodowych tubowych /przełącznica skrzynkowa /</t>
  </si>
  <si>
    <t>Demontaż istniejącego słupka kablowego</t>
  </si>
  <si>
    <t>Wyciąganie kabla ADQ(ZN)B2Y 48J z kanalizacji kablowej</t>
  </si>
  <si>
    <t>Wyciąganie kabla ADQ(ZN)B2Y 8J z kanalizacji kablowej</t>
  </si>
  <si>
    <t>Montaż złączy odgałęźnych na kablach światłowodowych tubowych ułożonych w kanalizacji kablowej /2 kable odg. /mufa termokurcz. /</t>
  </si>
  <si>
    <t>Zabezpieczenie istniejącego kabla ziemnego rurą dwudzielną 1xD110</t>
  </si>
  <si>
    <t>Ręczne kopanie rowów dla kabli wraz z wywozem nadmiaru urobku na legalne składowisko wraz z kosztami utylizacji/składowania</t>
  </si>
  <si>
    <t>Mechaniczne kopanie rowów dla kabli  wraz z wywozem nadmiaru urobku na legalne składowisko wraz z kosztami utylizacji/składowania</t>
  </si>
  <si>
    <t>Razem dział: Budowa kanału technologicznego</t>
  </si>
  <si>
    <t>ul. Koziorożca - Kolizje elektroenergetyczne</t>
  </si>
  <si>
    <t>Mechaniczna rozbiórka studni kablowych z wywozem elementów z rozbiórki na legalne składowisko wraz z kosztami utylizacji/składowania</t>
  </si>
  <si>
    <t>Demontaż szaf kablowych z cokołem, na studniach szafkowych o wielkości szafy metalalowej 600 z wywozem elementów z rozbiórki na legalne składowisko wraz z kosztami utylizacji/składowania</t>
  </si>
  <si>
    <t>Demontaż rur o śr. 75 mm z wykopu z wywozem elementów z rozbiórki na legalne składowisko wraz z kosztami utylizacji/składowania</t>
  </si>
  <si>
    <t>Razem dział: Gospadarka drzewostanem</t>
  </si>
  <si>
    <t>Razem dział: Przebudowa sieci T-Mobile</t>
  </si>
  <si>
    <t>Razem dział: Przebudowa sieci NETIA</t>
  </si>
  <si>
    <t>Razem dział: Przebudowa sieci ORANGE</t>
  </si>
  <si>
    <t>Ułożenie warstwy ulepszonego podłoża z mieszanki niezwiązanej zagęszczonej o CBR 20%  i o k10 ≥  8m/dobę grub. 25cm</t>
  </si>
  <si>
    <t>Plantowanie korony nasypu</t>
  </si>
  <si>
    <t>Warstwa ścieralna z kostki betonowej 10x20cm, fazowanej, czarnej gr. 8cm  na podsypce cem-piask 1:4 gr. 3cm</t>
  </si>
  <si>
    <t>Warstwa ścieralna z kostki betonowej 10x20cm, fazowanej, szarej gr. 8cm  na podsypce cem-piask 1:4 gr. 3cm</t>
  </si>
  <si>
    <t>Malowanie oznakowania poziomego (grubowarstwowe)  - znaki podłużne</t>
  </si>
  <si>
    <t>Próg zwalniający długi P-25a</t>
  </si>
  <si>
    <t>Warstwa ścieralna z płytki betonowej 35x35cm, fazowanej, szarej gr. 5 cm na podsypce cem-piask 1:4 gr. 3cm</t>
  </si>
  <si>
    <t>Wodociąg DN150 (D160)mm PE</t>
  </si>
  <si>
    <t xml:space="preserve">Podłoża pod kanały i obiekty z materiałów sypkich o grubości 10cm </t>
  </si>
  <si>
    <t>Montaż rurociągów z rur polietylenowych PE, o średnicy zewnętrznej 160mm</t>
  </si>
  <si>
    <t>Połączenie metodą zgrzewania czołowego rur polietylenowych, ciśnieniowych PE, PEHD o średnicy zewnętrznej 160mm</t>
  </si>
  <si>
    <t>złącze</t>
  </si>
  <si>
    <t>Kształtki żeliwne ciśnieniowe kołnierzowe o średnicy 150mm - łącznik kołnierzowo -rurowy (pierścień zaciskowy zabezpieczający wysunięciu się rury</t>
  </si>
  <si>
    <t>Kształtki żeliwne ciśnieniowe kołnierzowe o średnicy 150mm -trójnik kołnierz. 150/80</t>
  </si>
  <si>
    <t xml:space="preserve">Montaż kształtek ciśnieniowych PE, -kolano </t>
  </si>
  <si>
    <t xml:space="preserve">m3 </t>
  </si>
  <si>
    <t xml:space="preserve">Podłoża pod kanały i obiekty z materiałów sypkich o grubości 15cm </t>
  </si>
  <si>
    <t>Rurociągi z rur żeliwnych ciśnieniowych kielichowych o średnicy nominalnej 400mm</t>
  </si>
  <si>
    <t>Kształtki żeliwne ciśnieniowe kołnierzowe o średnicy 400mm - trójnik kołnierzowy redukcyjny z żeliwa sf. DN400/150</t>
  </si>
  <si>
    <t>Kształtki żeliwne ciśnieniowe kołnierzowe o średnicy 400mm - kształtka kompensacyjna rurowo - kołnierzowa DN400</t>
  </si>
  <si>
    <t xml:space="preserve">Wykonanie żelbetowych bloków oporowych </t>
  </si>
  <si>
    <t>Razem dział: Włączenie do istn. magistrali wodociągowej DN400 mm</t>
  </si>
  <si>
    <t>Rurociągi z rur żeliwnych ciśnieniowych kielichowych o średnicy nominalnej 300mm</t>
  </si>
  <si>
    <t>Kształtki żeliwne ciśnieniowe kołnierzowe o średnicy 300mm - kształtka kompensacyjna urowo - kołnierzowa DN300</t>
  </si>
  <si>
    <t>Razem dział: Włączenie do istn. magistrali wodociągowej DN300 mm</t>
  </si>
  <si>
    <t xml:space="preserve">Wykonanie - elementów betonowych (hydranty, obetonowanie skrzynek) </t>
  </si>
  <si>
    <t>Montaż zasuwy wodociągowej DN150 wraz z obudową teleskopową i skrzynką uliczną</t>
  </si>
  <si>
    <t>Zasuwy kołnierzowe z obudową o średnicy 150mm</t>
  </si>
  <si>
    <t xml:space="preserve">Wykonanie elementów betonowych (posadowienie zasuw i hydrantów, obetonowanie skrzynek) </t>
  </si>
  <si>
    <t>Razem dział:Montaż zasuwy wodociągowej DN150 wraz z obudową teleskopową i skrzynką uliczną</t>
  </si>
  <si>
    <t>Posadowienie zasuw, obetonowanie skrzynek - elementy betonowe</t>
  </si>
  <si>
    <t>Montaż zespołu napowietrzająco-odpowietrzającego DN50mm do bezpośredniej zabudowy w ziemi wraz z zbezpieczeniem termicznym z prefabrykatów z pianki PU (łupki pouliretanowe)</t>
  </si>
  <si>
    <t>Izolacje termiczne o średnicy 50mm</t>
  </si>
  <si>
    <t>styków</t>
  </si>
  <si>
    <t>Razem dział:Montaż zespołu napowietrzająco-odpowietrzającego DN50mm do bezpośredniej zabudowy w ziemi wraz z zbezpieczeniem termicznym z prefabrykatów z pianki PU (łupki pouliretanowe)</t>
  </si>
  <si>
    <t>Montaż rurociągów z rur polietylenowych (PE, PEHD), o średnicy zewnętrznej 32mm</t>
  </si>
  <si>
    <t>Montaż kształtek ciśnieniowych PE, o połączeniach zgrzewano -kołnierzowych, o średnicy do 90mm- połączenie ISO</t>
  </si>
  <si>
    <t>Taśma ostrzegawcza na rurociągu PE</t>
  </si>
  <si>
    <t>Razem dział: Montaż przyłączy wodociągowych D32 PE</t>
  </si>
  <si>
    <t>Montaż rury osłonowej stalowej ze szwem Dz70x6,3 mm</t>
  </si>
  <si>
    <t xml:space="preserve">Rury ochronne o średnicy nominalnej do 100mm </t>
  </si>
  <si>
    <t>Montaż muf tulejowych, rura osłonowa o średnicy do 315mm, średnica zewnętrzna rury stalowej do 219,1mm</t>
  </si>
  <si>
    <t>mufę</t>
  </si>
  <si>
    <t>Razem dział:Montaż przyłączy wodociągowych D32 PE</t>
  </si>
  <si>
    <t>Podbudowy betonowe z dylatacją o grubości warstwy po zagęszczeniu 12cm</t>
  </si>
  <si>
    <t>Warstwa górna o grubości 5cm nawierzchni betonowej</t>
  </si>
  <si>
    <t>Razem dział:  Odtworzenie nawierzchni betonowej</t>
  </si>
  <si>
    <t>Razem dział:Odtworzenie nawierzchni - tereny zielone</t>
  </si>
  <si>
    <t>Warstwa dolna podbudowy z kruszywa łamanego o grubości po zagęszczeniu 15cm</t>
  </si>
  <si>
    <t>Razem dział:Odtworzenie nawierzchni - pobocza gruntowe</t>
  </si>
  <si>
    <t>Wykonanie wymiany gruntu</t>
  </si>
  <si>
    <t>Rozbiórka jezdni z prefabrykowanych płyt drogowych wielootworowych (IOMB) wraz z podbudową z wywiezieniem na legalne składowisko wraz z kosztami utylizacji/składowania</t>
  </si>
  <si>
    <t>Rozbiórka jezdni z prefabrykowanych płyt drogowych wielkogabarytowyach (MON) wraz z podbudową z wywiezieniem na legalne składowisko wraz z kosztami utylizacji/składowania</t>
  </si>
  <si>
    <t>Rozbiórka jezdni z prefabrykowanych płyt ażutrowych typu meba wraz z podbudową z wywiezieniem na legalne składowisko wraz z kosztami utylizacji/składowania</t>
  </si>
  <si>
    <t>Rozbiórka jezdni z kostki betonowej 10x20cm wraz z podbudową z wywiezieniem na legalne składowisko wraz z kosztami utylizacji/składowania</t>
  </si>
  <si>
    <t>Rozbiórka jezdni z kostki betonowej typu Unidecor wraz z podbudową z wywiezieniem na legalne składowisko wraz z kosztami utylizacji/składowania</t>
  </si>
  <si>
    <t xml:space="preserve">Rozbiórka jezdni z kostki betonowej typu Starobruk wraz z podbudową - kostkę należy oddać właścicielowi </t>
  </si>
  <si>
    <t>Rozbiórka chodnika z kostki betonowej 10x20cm wraz z podbudową z wywiezieniem na legalne składowisko wraz z kosztami utylizacji/składowania</t>
  </si>
  <si>
    <t>Rozbiórka chodnika z płytek betonowych wraz z podbudową z wywiezieniem na legalne składowisko wraz z kosztami utylizacji/składowania</t>
  </si>
  <si>
    <t>Rozbiórka krawężnika betonowego wraz z ławą betonową z wywiezieniem odpadów na legalne składowisko wraz z kosztami utylizacji/składowania</t>
  </si>
  <si>
    <t>Rozbiórka obrzeża betonowego wraz z ławą betonową z wywiezieniem odpadów na legalne składowisko wraz z kosztami utylizacji/składowania</t>
  </si>
  <si>
    <t>Wykopy liniowe pod fundamenty, rurociągi, kolektory  z wydobyciem urobku łopatą lub wyciągiem ręcznym</t>
  </si>
  <si>
    <t>Wywóz materiału z demontażu i wykopu na legalne składowisko wraz z kosztami utylizacji/składowania</t>
  </si>
  <si>
    <t>Montaż rurociągów z  rur klasy PE100-RC typu 1 tj rury jednowarstwowe,t.zw rury lite szereg wymiarowy SDR17, rury spełniające  wymogi normy PN-EN 1555 oraz PAS 1075 fi 90 x 5,4 mm - wykopy umocnione</t>
  </si>
  <si>
    <t>Razem dział: Przebudowa G10 - gazociąg ś/c</t>
  </si>
  <si>
    <t>Razem dział: Przebudowa G13- gazociąg ś/c</t>
  </si>
  <si>
    <t>Razem dział: Przebudowa G12- gazociąg ś/c</t>
  </si>
  <si>
    <t>Razem dział: Przebudowa G16- gazociąg ś/c</t>
  </si>
  <si>
    <t>Razem dział: Przebudowa G17- gazociąg ś/c</t>
  </si>
  <si>
    <t>Razem dział: Przebudowa G18- gazociąg ś/c</t>
  </si>
  <si>
    <t>Razem dział: Przebudowa G20 gazociąg ś/c</t>
  </si>
  <si>
    <t>Przebudowa G21 gazociąg ś/c</t>
  </si>
  <si>
    <t>Razem dział: Przebudowa G21 gazociąg ś/c</t>
  </si>
  <si>
    <t>Razem dział: Przebudowa G23 gazociąg ś/c</t>
  </si>
  <si>
    <t>Przebudowa G24 - gazociąg ś/c</t>
  </si>
  <si>
    <t>Razem dział: Przebudowa G24 - gazociąg ś/c</t>
  </si>
  <si>
    <t>XVI.</t>
  </si>
  <si>
    <t>Przebudowa G28 gazociąg ś/c</t>
  </si>
  <si>
    <t>XVII.</t>
  </si>
  <si>
    <t>XVIII.</t>
  </si>
  <si>
    <t>Przebudowa G31 - gazociąg ś/c</t>
  </si>
  <si>
    <t>Razem dział: Przebudowa G33- gazociąg ś/c</t>
  </si>
  <si>
    <t>Kształtki PE De110 mm</t>
  </si>
  <si>
    <t>Razem dział: Przebudowa G34- gazociąg ś/c</t>
  </si>
  <si>
    <t>Razem dział: Przebudowa G37- gazociąg ś/c</t>
  </si>
  <si>
    <t>Razem dział: Przebudowa G38- gazociąg ś/c</t>
  </si>
  <si>
    <t>Razem dział: Przebudowa G39- gazociąg ś/c</t>
  </si>
  <si>
    <t>Wykonanie nasypów pod konstrukcję</t>
  </si>
  <si>
    <t>Studzienki ściekowe uliczne betonowe o średnicy 500 mm z osadnikiem - wpusty uliczne klasy 400 z osadnikiem w gotowym wykopie umocnionym. W pozycji należy skalkulować wszystkie czynności związane z kompletnym wykonaniem studzienki oraz przejściem przez ściany tulejami.</t>
  </si>
  <si>
    <t>Montaż studzienek rewizyjnych z kręgów betonowych średnicy 1500mm w gotowym wykopie umocnionym. W pozycji należy skalkulować wszystkie czynności związane z kompletnym wykonaniem studzienki oraz przejściem przez ściany tulejami.</t>
  </si>
  <si>
    <t>Montaż studzienek rewizyjnych z kręgów betonowych średnicy 2000mm z osadnikiem w gotowym wykopie umocnionym. W pozycji należy skalkulować wszystkie czynności związane z kompletnym wykonaniem studzienki oraz przejściem przez ściany tulejami.</t>
  </si>
  <si>
    <t>Studzienki włazowe segmentowe z rur GRP 1200mm o głębokości do 3,0m przykryte włazem, przelotowe w gotowym wykopie umocnionym. W pozycji należy skalkulować wszystkie czynności związane z kompletnym wykonaniem studzienki oraz przejściem przez ściany tulejami.</t>
  </si>
  <si>
    <t>Demontaż słupów oświetleniowych</t>
  </si>
  <si>
    <t>Demontaż kabla w gruncie</t>
  </si>
  <si>
    <t>Wywóz materiału z demontażu na legalne składowisko wraz z kosztami utylizacji</t>
  </si>
  <si>
    <t xml:space="preserve">Montaż na gotowym fundamencie, szaf sterowniczych sygnalizacji ulicznej lub oświetlenia zewnętrznego </t>
  </si>
  <si>
    <t>Razem dział: Roboty demontażowe</t>
  </si>
  <si>
    <t>Montaż i stawianie słupów oświetleniowych stalowych</t>
  </si>
  <si>
    <t>Razem dział: Montaż opraw oświetleniowych</t>
  </si>
  <si>
    <t>33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</si>
  <si>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</si>
  <si>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</si>
  <si>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</si>
  <si>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</si>
  <si>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</si>
  <si>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</si>
  <si>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</si>
  <si>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</si>
  <si>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</si>
  <si>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</si>
  <si>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</si>
  <si>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</si>
  <si>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</si>
  <si>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</si>
  <si>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</si>
  <si>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</si>
  <si>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</si>
  <si>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</si>
  <si>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</si>
  <si>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</si>
  <si>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</si>
  <si>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</si>
  <si>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</si>
  <si>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</si>
  <si>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</si>
  <si>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</si>
  <si>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</si>
  <si>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</si>
  <si>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</si>
  <si>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</si>
  <si>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</si>
  <si>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</si>
  <si>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</si>
  <si>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</si>
  <si>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</si>
  <si>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</si>
  <si>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</si>
  <si>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Wycinka drzew kolidujacych z inwestycją wraz z wywiezieniem pni, karpiny i gałęzi poza teren budowy na legalne składowisko wraz z kosztami utylizacji</t>
  </si>
  <si>
    <t>Wycinka krzewów kolidujących z planowana inwestycją, oczyszczenie terenu po wycince, transport gałęzi na legalne składowisko wraz z kosztami utylizacji</t>
  </si>
  <si>
    <t>Wycinka drzew i krzewów owocowych poniżej 10 lat, oczyszczenie terenu po wycince, transport gałęzi na legalne składowisko wraz z kosztami utylizacji</t>
  </si>
  <si>
    <t>Wycinka drzew poniżej 10 lat, oczyszczenie terenu po wycince, transport gałęzi na legalne składowisko wraz z kosztami utylizacji</t>
  </si>
  <si>
    <t>Wycinka krzewów poniżej 10 lat, oczyszczenie terenu po wycince, transport gałęzi na legalne składowisko wraz z kosztami utylizacji</t>
  </si>
  <si>
    <t>Wycinka drzew  poniżej 10 lat, oczyszczenie terenu po wycince, transport gałęzi na legalne składowisko wraz z kosztami utylizacji</t>
  </si>
  <si>
    <t>Wycinka krzewów, oczyszczenie terenu po wycince, transport gałęzi na legalne składowisko wraz z kosztami utylizacji</t>
  </si>
  <si>
    <t>Trawniki na terenie płaskim - rozścielenie humusu gr. 15cm i wysianie trawników typu parkowego na terenie płaskim</t>
  </si>
  <si>
    <t>Roboty pomiarowe przy liniowych robotach ziemnych</t>
  </si>
  <si>
    <t>Razem dział: Wodociąg DN150 (D160)mm PE</t>
  </si>
  <si>
    <t>Kształtki żeliwne ciśnieniowe kielichowe o średnicy 400mm - doszczelniacz kielichowy DN400</t>
  </si>
  <si>
    <t>Przepustnica kołnierzowa o średnicy 400mm z wykładziną elastomerową - z obudową teleskopową i skrzynką uliczną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</si>
  <si>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</si>
  <si>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</si>
  <si>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</si>
  <si>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</si>
  <si>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</si>
  <si>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</si>
  <si>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</si>
  <si>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</si>
  <si>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</si>
  <si>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</si>
  <si>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</si>
  <si>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</si>
  <si>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</si>
  <si>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</si>
  <si>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</si>
  <si>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</si>
  <si>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</si>
  <si>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</si>
  <si>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</si>
  <si>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</si>
  <si>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</si>
  <si>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</si>
  <si>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Kształtki żeliwne ciśnieniowe kołnierzowe o średnicy 300mm trójnik kołnierzowy redukcyjny z żeliwa sf. DN300/150</t>
  </si>
  <si>
    <t>Przepustnica kołnierzowa o średnicy 300mm z wykładziną elastomerową - z obudową teleskopową i skrzynką uliczną</t>
  </si>
  <si>
    <t>Kształtki żeliwne ciśnieniowe kielichowe o średnicy 300mm - doszczelniacz kielichowy DN300</t>
  </si>
  <si>
    <t>Razem dział: Montaż zestawu hydrantowego nadziemnego DN80 mm wraz zasuwą na wodociągu DN150 (D160)mm PE</t>
  </si>
  <si>
    <t>62</t>
  </si>
  <si>
    <t>63</t>
  </si>
  <si>
    <t>64</t>
  </si>
  <si>
    <t>65</t>
  </si>
  <si>
    <t>66</t>
  </si>
  <si>
    <t>67</t>
  </si>
  <si>
    <t>68</t>
  </si>
  <si>
    <t>Nasady rurowe (nawiertki) montowane na rurociągach, opaska nawiertnicza o średnicy 50/100mm</t>
  </si>
  <si>
    <t>Razem dział: Montaż nawiertki DN50mm na wodociągu DN150 (D160)mm PE i z zasuwy domowej DN50mm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</si>
  <si>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</si>
  <si>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</si>
  <si>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</si>
  <si>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</si>
  <si>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</si>
  <si>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</si>
  <si>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</si>
  <si>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</si>
  <si>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</si>
  <si>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</si>
  <si>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</si>
  <si>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</si>
  <si>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</si>
  <si>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</si>
  <si>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</si>
  <si>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</si>
  <si>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</si>
  <si>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</si>
  <si>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</si>
  <si>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</si>
  <si>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</si>
  <si>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</si>
  <si>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</si>
  <si>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</si>
  <si>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</si>
  <si>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</si>
  <si>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</si>
  <si>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</si>
  <si>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</si>
  <si>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Ręczne wykonanie trawników dywanowych siewem z nawożeniem</t>
  </si>
  <si>
    <t>Mechaniczne rozścielenie spycharką ziemi urodzajne</t>
  </si>
  <si>
    <t>Rozebranie mechaniczne nawierzchni o grubości 15 cm z wywiezieniem na legalne składowisko wraz z kosztami utylizacji/składowania</t>
  </si>
  <si>
    <t>Rozebranie mechaniczne podbudowy betonowej o grubości 15 cm z wywiezieniem na legalne składowisko wraz z kosztami utylizacji/składowania</t>
  </si>
  <si>
    <t>Mechaniczne zdjęcie warstwy ziemi urodzajnej z wywiezieniem na legalne składowisko wraz z kosztami utylizacji/składowania</t>
  </si>
  <si>
    <t>Warstwy podsypkowe piaskowe zagęszczane mechanicznie o grubości po zagęszczeniu 10cm</t>
  </si>
  <si>
    <t>Warstwa ścieralna z kostki betonowej 10x20cm, fazowanej, czarnej, gr 8 cm na warstwie wyrównawczej z podsypki cem-piask 1:4 gr. 10cm</t>
  </si>
  <si>
    <t>ul. Keplera (Nowa Spadochrniarzy) - wodociągi</t>
  </si>
  <si>
    <t>Przebudowa G10 - gazociąg ś/c</t>
  </si>
  <si>
    <t>Przebudowa G11 - gazociąg ś/c</t>
  </si>
  <si>
    <t>Przebudowa G12- gazociąg ś/c</t>
  </si>
  <si>
    <t>Przebudowa G13- gazociąg ś/c</t>
  </si>
  <si>
    <t>Przebudowa G14- gazociąg ś/c</t>
  </si>
  <si>
    <t>Przebudowa G15- gazociąg ś/c</t>
  </si>
  <si>
    <t>Przebudowa G16- gazociąg ś/c</t>
  </si>
  <si>
    <t>Przebudowa G17- gazociąg ś/c</t>
  </si>
  <si>
    <t>Przebudowa G18- gazociąg ś/c</t>
  </si>
  <si>
    <t>Przebudowa G19- gazociąg ś/c</t>
  </si>
  <si>
    <t>Przebudowa G20 gazociąg ś/c</t>
  </si>
  <si>
    <t>Przebudowa G22 gazociąg ś/c</t>
  </si>
  <si>
    <t>Przebudowa G23 gazociąg ś/c</t>
  </si>
  <si>
    <t>Przebudowa G27 - gazociąg ś/c</t>
  </si>
  <si>
    <t>Roboty demontażowe gazociągów - demontaż po przebudowie</t>
  </si>
  <si>
    <t>Razem dział: Roboty demontażowe gazociągów - demontaż po przebudowie</t>
  </si>
  <si>
    <t>Odtworzenie nawierzchni - pobocza gruntowe</t>
  </si>
  <si>
    <t>Odtworzenie nawierzchni - tereny zielone</t>
  </si>
  <si>
    <t>Włączenie do istn. magistrali wodociągowej DN300 mm</t>
  </si>
  <si>
    <t>Włączenie do istn. magistrali wodociągowej DN400 mm</t>
  </si>
  <si>
    <t>Montaż przyłączy wodociągowych D32 PE</t>
  </si>
  <si>
    <t>Odtworzenie nawierzchni betonowej</t>
  </si>
  <si>
    <t xml:space="preserve">Roboty demontażowe gazociągów - demontaż po przebudowie
</t>
  </si>
  <si>
    <t>Przebudowa G32 - gazociąg ś/c</t>
  </si>
  <si>
    <t>Przebudowa G33- gazociąg ś/c</t>
  </si>
  <si>
    <t>Przebudowa G34- gazociąg ś/c</t>
  </si>
  <si>
    <t>Przebudowa G35- gazociąg ś/c</t>
  </si>
  <si>
    <t>Przebudowa G36- gazociąg ś/c</t>
  </si>
  <si>
    <t>Przebudowa G37- gazociąg ś/c</t>
  </si>
  <si>
    <t>Przebudowa G38- gazociąg ś/c</t>
  </si>
  <si>
    <t>Przebudowa G39- gazociąg ś/c</t>
  </si>
  <si>
    <t>Przebudowa G40- gazociąg ś/c</t>
  </si>
  <si>
    <t>ul. Koziorożca - Wodociąg</t>
  </si>
  <si>
    <t xml:space="preserve">RAZEM  ZADANIE </t>
  </si>
  <si>
    <t xml:space="preserve">Zakres rzeczowy zamówienia finansowany przez </t>
  </si>
  <si>
    <t>Gdańską Infrastrukturę Wodno-Kanalizacyjną Sp. z o.o. w Gdańsku</t>
  </si>
  <si>
    <t xml:space="preserve"> Gminę Miasta Gdańska </t>
  </si>
  <si>
    <t xml:space="preserve">WARTOŚĆ NETTO </t>
  </si>
  <si>
    <t>VAT    23%</t>
  </si>
  <si>
    <t>Zakres rzeczowy zamówienia finansowany przez Gminę Miasta Gdańska</t>
  </si>
  <si>
    <t>Zakres rzeczowy zamówienia finansowany przez 
Gdańską Infrastrukturę Wodciagowo-Kanalizacyjną Sp. z o.o. w Gdańsku</t>
  </si>
  <si>
    <t>WARTOŚĆ BRUTTO</t>
  </si>
  <si>
    <t>VAT 23%</t>
  </si>
  <si>
    <t>TABLICE WG SIWZ</t>
  </si>
  <si>
    <t>Razem dział: TABLICE WG SIWZ</t>
  </si>
  <si>
    <t xml:space="preserve">Tablice wg SIWZ </t>
  </si>
  <si>
    <t>Zasypanie wykopów gruntem dowiezionym wraz z zagęszczeniem</t>
  </si>
  <si>
    <t xml:space="preserve">Wykonanie nasypów pod konstrukcję </t>
  </si>
  <si>
    <t>Montaż i stawianie słupów oświetleniowych o wysokości h=9,0m</t>
  </si>
  <si>
    <t>Montaż i stawianie słupów oświetleniowych o wysokości h=5,0m</t>
  </si>
  <si>
    <t>Warstwa ścieralna z betonu asfaltowego KR 2 gr. 5cm</t>
  </si>
  <si>
    <t>Warstwa wiążąca z betonu asfaltowego gr. 5cm</t>
  </si>
  <si>
    <t>Warstwa ścieralna z kostki betonowej 10x20 cm, kolorowej gr. 8 cm  na podsypce cem-piask 1:4 gr. 3cm</t>
  </si>
  <si>
    <t>Razem dział: Przebudowa linii kablowej SN</t>
  </si>
  <si>
    <t>Razem dział: Przebudowa linii kablowej nn</t>
  </si>
  <si>
    <t>Montaż i demontaż konstrukcji podwieszeń rurociągów gazu, elementy o rozpiętości 4,00m</t>
  </si>
  <si>
    <t>Rury ochronne o średnicy nominalnej 200mm do zabezpieczenia gazociągu</t>
  </si>
  <si>
    <t>Sączki węchowe punktowe żeliwne na gazociągu o średnicy nominalnej 50mm z osłoną wielkości 1 - zabezpieczenie gazociągu</t>
  </si>
  <si>
    <t>88</t>
  </si>
  <si>
    <t>90</t>
  </si>
  <si>
    <t xml:space="preserve">WARTOŚĆ ZADNIA </t>
  </si>
  <si>
    <t>ul. Keplera (Nowa Spadochroniarzy) - Wodociąg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</si>
</sst>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64"/>
      <name val="Arial"/>
      <charset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38"/>
    </font>
    <font>
      <sz val="10"/>
      <name val="Arial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64"/>
      <name val="Calibri"/>
      <family val="2"/>
      <charset val="238"/>
      <scheme val="minor"/>
    </font>
    <font>
      <sz val="11"/>
      <color indexed="64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indexed="64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0" fontId="20" fillId="0" borderId="0"/>
    <xf numFmtId="43" fontId="2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vertical="top"/>
    </xf>
    <xf numFmtId="0" fontId="26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25" fillId="0" borderId="0"/>
    <xf numFmtId="43" fontId="8" fillId="0" borderId="0" applyFont="0" applyFill="0" applyBorder="0" applyAlignment="0" applyProtection="0"/>
    <xf numFmtId="0" fontId="8" fillId="0" borderId="0"/>
    <xf numFmtId="43" fontId="25" fillId="0" borderId="0" applyFont="0" applyFill="0" applyBorder="0" applyAlignment="0" applyProtection="0"/>
  </cellStyleXfs>
  <cellXfs count="521">
    <xf numFmtId="0" fontId="0" fillId="0" borderId="0" xfId="0"/>
    <xf numFmtId="4" fontId="15" fillId="0" borderId="0" xfId="1" applyNumberFormat="1" applyFont="1" applyAlignment="1">
      <alignment horizontal="center" vertical="center"/>
    </xf>
    <xf numFmtId="0" fontId="15" fillId="0" borderId="0" xfId="11" applyFont="1"/>
    <xf numFmtId="0" fontId="14" fillId="0" borderId="0" xfId="11" applyFont="1" applyAlignment="1">
      <alignment horizontal="center" wrapText="1"/>
    </xf>
    <xf numFmtId="0" fontId="14" fillId="0" borderId="2" xfId="11" applyFont="1" applyBorder="1" applyAlignment="1">
      <alignment horizontal="center" vertical="center" wrapText="1"/>
    </xf>
    <xf numFmtId="43" fontId="14" fillId="0" borderId="2" xfId="12" applyFont="1" applyBorder="1" applyAlignment="1">
      <alignment horizontal="center" vertical="center" wrapText="1"/>
    </xf>
    <xf numFmtId="43" fontId="14" fillId="0" borderId="3" xfId="12" applyFont="1" applyBorder="1" applyAlignment="1">
      <alignment horizontal="center" vertical="center" wrapText="1"/>
    </xf>
    <xf numFmtId="49" fontId="16" fillId="0" borderId="4" xfId="11" applyNumberFormat="1" applyFont="1" applyBorder="1" applyAlignment="1">
      <alignment horizontal="center" vertical="center" wrapText="1"/>
    </xf>
    <xf numFmtId="0" fontId="16" fillId="0" borderId="5" xfId="11" applyFont="1" applyBorder="1" applyAlignment="1">
      <alignment horizontal="center" vertical="center" wrapText="1"/>
    </xf>
    <xf numFmtId="49" fontId="16" fillId="0" borderId="5" xfId="11" applyNumberFormat="1" applyFont="1" applyBorder="1" applyAlignment="1">
      <alignment horizontal="center" vertical="center" wrapText="1"/>
    </xf>
    <xf numFmtId="0" fontId="16" fillId="0" borderId="6" xfId="11" applyFont="1" applyBorder="1" applyAlignment="1">
      <alignment horizontal="center" vertical="center" wrapText="1"/>
    </xf>
    <xf numFmtId="0" fontId="16" fillId="0" borderId="7" xfId="11" applyFont="1" applyBorder="1" applyAlignment="1">
      <alignment horizontal="center" vertical="center" wrapText="1"/>
    </xf>
    <xf numFmtId="43" fontId="17" fillId="2" borderId="8" xfId="12" applyFont="1" applyFill="1" applyBorder="1" applyAlignment="1" applyProtection="1">
      <alignment horizontal="right" vertical="center"/>
      <protection locked="0"/>
    </xf>
    <xf numFmtId="4" fontId="17" fillId="0" borderId="9" xfId="12" applyNumberFormat="1" applyFont="1" applyBorder="1" applyAlignment="1">
      <alignment horizontal="center" vertical="center"/>
    </xf>
    <xf numFmtId="0" fontId="16" fillId="0" borderId="15" xfId="11" applyFont="1" applyBorder="1" applyAlignment="1">
      <alignment horizontal="center" vertical="center" wrapText="1"/>
    </xf>
    <xf numFmtId="0" fontId="16" fillId="0" borderId="0" xfId="11" applyFont="1" applyAlignment="1">
      <alignment vertical="center" wrapText="1"/>
    </xf>
    <xf numFmtId="0" fontId="16" fillId="0" borderId="0" xfId="11" applyFont="1" applyAlignment="1">
      <alignment horizontal="center" vertical="center" wrapText="1"/>
    </xf>
    <xf numFmtId="4" fontId="16" fillId="0" borderId="0" xfId="11" applyNumberFormat="1" applyFont="1"/>
    <xf numFmtId="0" fontId="14" fillId="0" borderId="0" xfId="11" applyFont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49" fontId="16" fillId="0" borderId="1" xfId="11" applyNumberFormat="1" applyFont="1" applyBorder="1" applyAlignment="1">
      <alignment horizontal="center" vertical="center" wrapText="1"/>
    </xf>
    <xf numFmtId="4" fontId="16" fillId="0" borderId="0" xfId="11" applyNumberFormat="1" applyFont="1" applyAlignment="1">
      <alignment vertical="center" wrapText="1"/>
    </xf>
    <xf numFmtId="1" fontId="16" fillId="0" borderId="5" xfId="11" applyNumberFormat="1" applyFont="1" applyBorder="1" applyAlignment="1">
      <alignment horizontal="center" vertical="center" wrapText="1"/>
    </xf>
    <xf numFmtId="2" fontId="14" fillId="0" borderId="0" xfId="11" applyNumberFormat="1" applyFont="1" applyAlignment="1">
      <alignment horizontal="center" vertical="center" wrapText="1"/>
    </xf>
    <xf numFmtId="2" fontId="14" fillId="0" borderId="2" xfId="12" applyNumberFormat="1" applyFont="1" applyBorder="1" applyAlignment="1">
      <alignment horizontal="center" vertical="center"/>
    </xf>
    <xf numFmtId="2" fontId="16" fillId="0" borderId="0" xfId="11" applyNumberFormat="1" applyFont="1" applyAlignment="1">
      <alignment horizontal="center" vertical="center" wrapText="1"/>
    </xf>
    <xf numFmtId="4" fontId="18" fillId="0" borderId="21" xfId="12" applyNumberFormat="1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43" fontId="17" fillId="2" borderId="16" xfId="12" applyFont="1" applyFill="1" applyBorder="1" applyAlignment="1" applyProtection="1">
      <alignment horizontal="right" vertical="center"/>
      <protection locked="0"/>
    </xf>
    <xf numFmtId="0" fontId="30" fillId="0" borderId="7" xfId="5" applyFont="1" applyBorder="1" applyAlignment="1">
      <alignment horizontal="center" vertical="center" wrapText="1"/>
    </xf>
    <xf numFmtId="0" fontId="30" fillId="0" borderId="8" xfId="1" applyFont="1" applyBorder="1" applyAlignment="1">
      <alignment vertical="center" wrapText="1"/>
    </xf>
    <xf numFmtId="0" fontId="31" fillId="0" borderId="8" xfId="1" applyFont="1" applyBorder="1" applyAlignment="1">
      <alignment horizontal="center" vertical="center" wrapText="1"/>
    </xf>
    <xf numFmtId="2" fontId="31" fillId="0" borderId="8" xfId="4" applyNumberFormat="1" applyFont="1" applyBorder="1" applyAlignment="1">
      <alignment horizontal="right" vertical="center" wrapText="1"/>
    </xf>
    <xf numFmtId="0" fontId="31" fillId="0" borderId="7" xfId="1" applyFont="1" applyBorder="1" applyAlignment="1">
      <alignment horizontal="center" vertical="center" wrapText="1"/>
    </xf>
    <xf numFmtId="43" fontId="31" fillId="2" borderId="8" xfId="2" applyFont="1" applyFill="1" applyBorder="1" applyAlignment="1" applyProtection="1">
      <alignment horizontal="right" vertical="center"/>
      <protection locked="0"/>
    </xf>
    <xf numFmtId="4" fontId="31" fillId="0" borderId="9" xfId="2" applyNumberFormat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0" fillId="0" borderId="8" xfId="1" applyFont="1" applyBorder="1" applyAlignment="1">
      <alignment horizontal="right" vertical="center" wrapText="1"/>
    </xf>
    <xf numFmtId="43" fontId="30" fillId="0" borderId="8" xfId="2" applyFont="1" applyBorder="1" applyAlignment="1">
      <alignment horizontal="center" vertical="center"/>
    </xf>
    <xf numFmtId="2" fontId="30" fillId="0" borderId="8" xfId="4" applyNumberFormat="1" applyFont="1" applyBorder="1" applyAlignment="1">
      <alignment horizontal="center" vertical="center"/>
    </xf>
    <xf numFmtId="43" fontId="30" fillId="0" borderId="8" xfId="2" applyFont="1" applyBorder="1" applyAlignment="1">
      <alignment horizontal="left" vertical="center"/>
    </xf>
    <xf numFmtId="4" fontId="30" fillId="0" borderId="9" xfId="2" applyNumberFormat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 wrapText="1"/>
    </xf>
    <xf numFmtId="49" fontId="30" fillId="0" borderId="7" xfId="1" applyNumberFormat="1" applyFont="1" applyBorder="1" applyAlignment="1">
      <alignment horizontal="center" vertical="center" wrapText="1"/>
    </xf>
    <xf numFmtId="4" fontId="31" fillId="0" borderId="8" xfId="1" applyNumberFormat="1" applyFont="1" applyBorder="1" applyAlignment="1">
      <alignment vertical="center"/>
    </xf>
    <xf numFmtId="4" fontId="31" fillId="0" borderId="9" xfId="1" applyNumberFormat="1" applyFont="1" applyBorder="1" applyAlignment="1">
      <alignment vertical="center"/>
    </xf>
    <xf numFmtId="43" fontId="31" fillId="0" borderId="8" xfId="1" applyNumberFormat="1" applyFont="1" applyBorder="1" applyAlignment="1">
      <alignment vertical="center"/>
    </xf>
    <xf numFmtId="43" fontId="0" fillId="0" borderId="8" xfId="4" applyFont="1" applyBorder="1" applyAlignment="1">
      <alignment vertical="center"/>
    </xf>
    <xf numFmtId="43" fontId="0" fillId="0" borderId="16" xfId="4" applyFont="1" applyBorder="1" applyAlignment="1">
      <alignment vertical="center"/>
    </xf>
    <xf numFmtId="0" fontId="32" fillId="0" borderId="7" xfId="11" applyFont="1" applyBorder="1" applyAlignment="1">
      <alignment horizontal="center" vertical="center" wrapText="1"/>
    </xf>
    <xf numFmtId="0" fontId="32" fillId="0" borderId="8" xfId="16" applyFont="1" applyBorder="1" applyAlignment="1">
      <alignment horizontal="left" vertical="center" wrapText="1"/>
    </xf>
    <xf numFmtId="0" fontId="8" fillId="0" borderId="0" xfId="11" applyFont="1" applyAlignment="1">
      <alignment horizontal="center" vertical="center" wrapText="1"/>
    </xf>
    <xf numFmtId="0" fontId="32" fillId="0" borderId="0" xfId="11" applyFont="1" applyAlignment="1">
      <alignment horizontal="center" vertical="center" wrapText="1"/>
    </xf>
    <xf numFmtId="2" fontId="32" fillId="0" borderId="0" xfId="11" applyNumberFormat="1" applyFont="1" applyAlignment="1">
      <alignment vertical="center" wrapText="1"/>
    </xf>
    <xf numFmtId="0" fontId="32" fillId="0" borderId="0" xfId="11" applyFont="1" applyAlignment="1">
      <alignment horizontal="center" wrapText="1"/>
    </xf>
    <xf numFmtId="49" fontId="8" fillId="0" borderId="1" xfId="11" applyNumberFormat="1" applyFont="1" applyBorder="1" applyAlignment="1">
      <alignment horizontal="center" vertical="center" wrapText="1"/>
    </xf>
    <xf numFmtId="0" fontId="32" fillId="0" borderId="2" xfId="11" applyFont="1" applyBorder="1" applyAlignment="1">
      <alignment horizontal="center" vertical="center" wrapText="1"/>
    </xf>
    <xf numFmtId="43" fontId="32" fillId="0" borderId="2" xfId="12" applyFont="1" applyBorder="1" applyAlignment="1">
      <alignment horizontal="center" vertical="center" wrapText="1"/>
    </xf>
    <xf numFmtId="43" fontId="32" fillId="0" borderId="3" xfId="12" applyFont="1" applyBorder="1" applyAlignment="1">
      <alignment horizontal="center" vertical="center" wrapText="1"/>
    </xf>
    <xf numFmtId="49" fontId="8" fillId="0" borderId="4" xfId="11" applyNumberFormat="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 wrapText="1"/>
    </xf>
    <xf numFmtId="49" fontId="8" fillId="0" borderId="5" xfId="11" applyNumberFormat="1" applyFont="1" applyBorder="1" applyAlignment="1">
      <alignment horizontal="center" vertical="center" wrapText="1"/>
    </xf>
    <xf numFmtId="1" fontId="8" fillId="0" borderId="5" xfId="11" applyNumberFormat="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8" fillId="0" borderId="7" xfId="11" applyFont="1" applyBorder="1" applyAlignment="1">
      <alignment horizontal="center" vertical="center" wrapText="1"/>
    </xf>
    <xf numFmtId="0" fontId="33" fillId="0" borderId="10" xfId="11" applyFont="1" applyBorder="1" applyAlignment="1">
      <alignment horizontal="left" wrapText="1"/>
    </xf>
    <xf numFmtId="0" fontId="34" fillId="0" borderId="10" xfId="11" applyFont="1" applyBorder="1" applyAlignment="1">
      <alignment horizontal="center" wrapText="1"/>
    </xf>
    <xf numFmtId="2" fontId="34" fillId="0" borderId="10" xfId="11" applyNumberFormat="1" applyFont="1" applyBorder="1" applyAlignment="1">
      <alignment wrapText="1"/>
    </xf>
    <xf numFmtId="4" fontId="31" fillId="0" borderId="9" xfId="12" applyNumberFormat="1" applyFont="1" applyBorder="1" applyAlignment="1">
      <alignment horizontal="center"/>
    </xf>
    <xf numFmtId="43" fontId="31" fillId="2" borderId="8" xfId="12" applyFont="1" applyFill="1" applyBorder="1" applyAlignment="1" applyProtection="1">
      <alignment horizontal="right" vertical="center"/>
      <protection locked="0"/>
    </xf>
    <xf numFmtId="4" fontId="31" fillId="0" borderId="9" xfId="12" applyNumberFormat="1" applyFont="1" applyBorder="1" applyAlignment="1">
      <alignment horizontal="center" vertical="center"/>
    </xf>
    <xf numFmtId="0" fontId="30" fillId="0" borderId="8" xfId="11" applyFont="1" applyBorder="1" applyAlignment="1">
      <alignment horizontal="right" vertical="center" wrapText="1"/>
    </xf>
    <xf numFmtId="0" fontId="8" fillId="0" borderId="8" xfId="11" applyFont="1" applyBorder="1" applyAlignment="1">
      <alignment horizontal="center" vertical="center"/>
    </xf>
    <xf numFmtId="43" fontId="30" fillId="0" borderId="8" xfId="12" applyFont="1" applyBorder="1" applyAlignment="1">
      <alignment horizontal="left" vertical="center"/>
    </xf>
    <xf numFmtId="4" fontId="30" fillId="0" borderId="9" xfId="12" applyNumberFormat="1" applyFont="1" applyBorder="1" applyAlignment="1">
      <alignment horizontal="center" vertical="center"/>
    </xf>
    <xf numFmtId="43" fontId="34" fillId="0" borderId="10" xfId="4" applyFont="1" applyBorder="1" applyAlignment="1">
      <alignment wrapText="1"/>
    </xf>
    <xf numFmtId="0" fontId="33" fillId="0" borderId="8" xfId="11" applyFont="1" applyBorder="1" applyAlignment="1">
      <alignment horizontal="left" vertical="center" wrapText="1"/>
    </xf>
    <xf numFmtId="0" fontId="34" fillId="0" borderId="8" xfId="11" applyFont="1" applyBorder="1" applyAlignment="1">
      <alignment horizontal="center" vertical="center" wrapText="1"/>
    </xf>
    <xf numFmtId="43" fontId="34" fillId="0" borderId="8" xfId="4" applyFont="1" applyBorder="1" applyAlignment="1">
      <alignment vertical="center" wrapText="1"/>
    </xf>
    <xf numFmtId="2" fontId="8" fillId="0" borderId="8" xfId="4" applyNumberFormat="1" applyFont="1" applyBorder="1" applyAlignment="1">
      <alignment vertical="center"/>
    </xf>
    <xf numFmtId="4" fontId="30" fillId="0" borderId="14" xfId="12" applyNumberFormat="1" applyFont="1" applyBorder="1" applyAlignment="1">
      <alignment horizontal="center" vertical="center"/>
    </xf>
    <xf numFmtId="0" fontId="8" fillId="0" borderId="0" xfId="11" applyFont="1" applyAlignment="1">
      <alignment vertical="center" wrapText="1"/>
    </xf>
    <xf numFmtId="2" fontId="8" fillId="0" borderId="0" xfId="11" applyNumberFormat="1" applyFont="1" applyAlignment="1">
      <alignment vertical="center" wrapText="1"/>
    </xf>
    <xf numFmtId="4" fontId="8" fillId="0" borderId="0" xfId="11" applyNumberFormat="1" applyFont="1" applyAlignment="1">
      <alignment vertical="center" wrapText="1"/>
    </xf>
    <xf numFmtId="4" fontId="8" fillId="0" borderId="0" xfId="11" applyNumberFormat="1" applyFont="1"/>
    <xf numFmtId="0" fontId="8" fillId="0" borderId="0" xfId="11" applyFont="1"/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43" fontId="8" fillId="0" borderId="0" xfId="11" applyNumberFormat="1" applyFont="1"/>
    <xf numFmtId="0" fontId="8" fillId="0" borderId="8" xfId="0" applyFont="1" applyBorder="1" applyAlignment="1">
      <alignment horizontal="left" vertical="center" wrapText="1"/>
    </xf>
    <xf numFmtId="2" fontId="32" fillId="0" borderId="0" xfId="11" applyNumberFormat="1" applyFont="1" applyAlignment="1">
      <alignment horizontal="center" vertical="center" wrapText="1"/>
    </xf>
    <xf numFmtId="2" fontId="32" fillId="0" borderId="2" xfId="12" applyNumberFormat="1" applyFont="1" applyBorder="1" applyAlignment="1">
      <alignment horizontal="center" vertical="center"/>
    </xf>
    <xf numFmtId="2" fontId="34" fillId="0" borderId="10" xfId="11" applyNumberFormat="1" applyFont="1" applyBorder="1" applyAlignment="1">
      <alignment horizontal="center" wrapText="1"/>
    </xf>
    <xf numFmtId="43" fontId="30" fillId="0" borderId="8" xfId="4" applyFont="1" applyBorder="1" applyAlignment="1">
      <alignment horizontal="left" vertical="center"/>
    </xf>
    <xf numFmtId="43" fontId="34" fillId="0" borderId="10" xfId="4" applyFont="1" applyBorder="1" applyAlignment="1">
      <alignment horizontal="center" wrapText="1"/>
    </xf>
    <xf numFmtId="0" fontId="32" fillId="0" borderId="0" xfId="7" applyFont="1" applyAlignment="1">
      <alignment horizontal="center" vertical="center" wrapText="1"/>
    </xf>
    <xf numFmtId="43" fontId="32" fillId="0" borderId="0" xfId="2" applyFont="1" applyAlignment="1">
      <alignment horizontal="right" vertical="center" wrapText="1"/>
    </xf>
    <xf numFmtId="43" fontId="32" fillId="0" borderId="2" xfId="8" applyFont="1" applyBorder="1" applyAlignment="1">
      <alignment horizontal="center" vertical="center" wrapText="1"/>
    </xf>
    <xf numFmtId="43" fontId="32" fillId="0" borderId="2" xfId="2" applyFont="1" applyBorder="1" applyAlignment="1">
      <alignment horizontal="center" vertical="center"/>
    </xf>
    <xf numFmtId="43" fontId="30" fillId="0" borderId="8" xfId="8" applyFont="1" applyBorder="1" applyAlignment="1">
      <alignment horizontal="center" vertical="center"/>
    </xf>
    <xf numFmtId="43" fontId="30" fillId="0" borderId="16" xfId="8" applyFont="1" applyBorder="1" applyAlignment="1">
      <alignment horizontal="center" vertical="center"/>
    </xf>
    <xf numFmtId="43" fontId="30" fillId="0" borderId="16" xfId="2" applyFont="1" applyBorder="1" applyAlignment="1">
      <alignment horizontal="center" vertical="center"/>
    </xf>
    <xf numFmtId="0" fontId="7" fillId="0" borderId="8" xfId="16" applyFont="1" applyBorder="1" applyAlignment="1">
      <alignment horizontal="left" vertical="center" wrapText="1"/>
    </xf>
    <xf numFmtId="0" fontId="7" fillId="0" borderId="8" xfId="7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7" applyFont="1"/>
    <xf numFmtId="49" fontId="7" fillId="0" borderId="5" xfId="7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43" fontId="7" fillId="0" borderId="8" xfId="2" applyFont="1" applyBorder="1" applyAlignment="1">
      <alignment horizontal="right" vertical="center" wrapText="1"/>
    </xf>
    <xf numFmtId="0" fontId="7" fillId="0" borderId="8" xfId="7" applyFont="1" applyBorder="1" applyAlignment="1">
      <alignment horizontal="center" vertical="center"/>
    </xf>
    <xf numFmtId="43" fontId="7" fillId="0" borderId="8" xfId="2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0" xfId="7" applyFont="1" applyAlignment="1">
      <alignment horizontal="center" vertical="center" wrapText="1"/>
    </xf>
    <xf numFmtId="43" fontId="7" fillId="0" borderId="0" xfId="2" applyFont="1" applyAlignment="1">
      <alignment horizontal="right" vertical="center" wrapText="1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left" vertical="center" wrapText="1"/>
    </xf>
    <xf numFmtId="43" fontId="32" fillId="0" borderId="0" xfId="4" applyFont="1" applyAlignment="1">
      <alignment horizontal="right" vertical="center" wrapText="1"/>
    </xf>
    <xf numFmtId="0" fontId="7" fillId="0" borderId="0" xfId="1" applyFont="1"/>
    <xf numFmtId="0" fontId="32" fillId="0" borderId="0" xfId="1" applyFont="1" applyAlignment="1">
      <alignment horizontal="center" wrapText="1"/>
    </xf>
    <xf numFmtId="49" fontId="32" fillId="0" borderId="1" xfId="1" applyNumberFormat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43" fontId="32" fillId="0" borderId="2" xfId="2" applyFont="1" applyBorder="1" applyAlignment="1">
      <alignment horizontal="center" vertical="center" wrapText="1"/>
    </xf>
    <xf numFmtId="43" fontId="32" fillId="0" borderId="2" xfId="4" applyFont="1" applyBorder="1" applyAlignment="1">
      <alignment horizontal="center" vertical="center"/>
    </xf>
    <xf numFmtId="43" fontId="32" fillId="0" borderId="3" xfId="2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32" fillId="0" borderId="7" xfId="5" applyFont="1" applyBorder="1" applyAlignment="1">
      <alignment horizontal="center" vertical="center" wrapText="1"/>
    </xf>
    <xf numFmtId="0" fontId="32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43" fontId="7" fillId="0" borderId="8" xfId="4" applyFont="1" applyBorder="1" applyAlignment="1">
      <alignment horizontal="right" vertical="center" wrapText="1"/>
    </xf>
    <xf numFmtId="4" fontId="7" fillId="0" borderId="8" xfId="1" applyNumberFormat="1" applyFont="1" applyBorder="1"/>
    <xf numFmtId="4" fontId="7" fillId="0" borderId="9" xfId="1" applyNumberFormat="1" applyFont="1" applyBorder="1"/>
    <xf numFmtId="0" fontId="7" fillId="0" borderId="7" xfId="1" applyFont="1" applyBorder="1" applyAlignment="1">
      <alignment horizontal="center" vertical="center" wrapText="1"/>
    </xf>
    <xf numFmtId="43" fontId="7" fillId="0" borderId="8" xfId="4" applyFont="1" applyBorder="1" applyAlignment="1">
      <alignment vertical="center"/>
    </xf>
    <xf numFmtId="43" fontId="30" fillId="0" borderId="8" xfId="4" applyFont="1" applyBorder="1" applyAlignment="1">
      <alignment horizontal="center" vertical="center"/>
    </xf>
    <xf numFmtId="43" fontId="7" fillId="0" borderId="8" xfId="1" applyNumberFormat="1" applyFont="1" applyBorder="1"/>
    <xf numFmtId="0" fontId="32" fillId="0" borderId="7" xfId="1" applyFont="1" applyBorder="1" applyAlignment="1">
      <alignment horizontal="center" vertical="center" wrapText="1"/>
    </xf>
    <xf numFmtId="49" fontId="32" fillId="0" borderId="7" xfId="1" applyNumberFormat="1" applyFont="1" applyBorder="1" applyAlignment="1">
      <alignment horizontal="center" vertical="center" wrapText="1"/>
    </xf>
    <xf numFmtId="43" fontId="7" fillId="0" borderId="8" xfId="4" applyFont="1" applyBorder="1" applyAlignment="1">
      <alignment horizontal="right" vertical="center"/>
    </xf>
    <xf numFmtId="4" fontId="30" fillId="0" borderId="14" xfId="2" applyNumberFormat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43" fontId="7" fillId="0" borderId="0" xfId="4" applyFont="1"/>
    <xf numFmtId="4" fontId="7" fillId="0" borderId="0" xfId="1" applyNumberFormat="1" applyFont="1"/>
    <xf numFmtId="43" fontId="7" fillId="0" borderId="0" xfId="4" applyFont="1" applyAlignment="1">
      <alignment horizontal="right" vertical="center" wrapText="1"/>
    </xf>
    <xf numFmtId="0" fontId="7" fillId="0" borderId="0" xfId="5" applyFont="1" applyAlignment="1">
      <alignment horizontal="left" vertical="center" wrapText="1"/>
    </xf>
    <xf numFmtId="0" fontId="32" fillId="0" borderId="0" xfId="5" applyFont="1" applyAlignment="1">
      <alignment horizontal="left" vertical="center" wrapText="1"/>
    </xf>
    <xf numFmtId="0" fontId="7" fillId="0" borderId="0" xfId="5" applyFont="1"/>
    <xf numFmtId="49" fontId="7" fillId="0" borderId="1" xfId="5" applyNumberFormat="1" applyFont="1" applyBorder="1" applyAlignment="1">
      <alignment horizontal="center" vertical="center" wrapText="1"/>
    </xf>
    <xf numFmtId="0" fontId="32" fillId="0" borderId="2" xfId="5" applyFont="1" applyBorder="1" applyAlignment="1">
      <alignment horizontal="center" vertical="center" wrapText="1"/>
    </xf>
    <xf numFmtId="43" fontId="32" fillId="0" borderId="2" xfId="6" applyFont="1" applyBorder="1" applyAlignment="1">
      <alignment horizontal="center" vertical="center" wrapText="1"/>
    </xf>
    <xf numFmtId="43" fontId="32" fillId="0" borderId="2" xfId="6" applyFont="1" applyBorder="1" applyAlignment="1">
      <alignment horizontal="center" vertical="center"/>
    </xf>
    <xf numFmtId="43" fontId="32" fillId="0" borderId="3" xfId="6" applyFont="1" applyBorder="1" applyAlignment="1">
      <alignment horizontal="center" vertical="center" wrapText="1"/>
    </xf>
    <xf numFmtId="49" fontId="7" fillId="0" borderId="4" xfId="5" applyNumberFormat="1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49" fontId="7" fillId="0" borderId="5" xfId="5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32" fillId="0" borderId="8" xfId="5" applyFont="1" applyBorder="1" applyAlignment="1">
      <alignment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right" vertical="center" wrapText="1"/>
    </xf>
    <xf numFmtId="4" fontId="7" fillId="0" borderId="8" xfId="5" applyNumberFormat="1" applyFont="1" applyBorder="1"/>
    <xf numFmtId="4" fontId="7" fillId="0" borderId="9" xfId="5" applyNumberFormat="1" applyFont="1" applyBorder="1"/>
    <xf numFmtId="0" fontId="7" fillId="0" borderId="7" xfId="5" applyFont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left" vertical="center" wrapText="1"/>
    </xf>
    <xf numFmtId="0" fontId="34" fillId="3" borderId="22" xfId="0" applyFont="1" applyFill="1" applyBorder="1" applyAlignment="1">
      <alignment horizontal="center" vertical="center" wrapText="1"/>
    </xf>
    <xf numFmtId="43" fontId="34" fillId="3" borderId="23" xfId="4" applyFont="1" applyFill="1" applyBorder="1" applyAlignment="1">
      <alignment horizontal="right" vertical="center"/>
    </xf>
    <xf numFmtId="43" fontId="31" fillId="2" borderId="8" xfId="6" applyFont="1" applyFill="1" applyBorder="1" applyAlignment="1" applyProtection="1">
      <alignment horizontal="right" vertical="center"/>
      <protection locked="0"/>
    </xf>
    <xf numFmtId="4" fontId="31" fillId="0" borderId="9" xfId="6" applyNumberFormat="1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34" fillId="3" borderId="10" xfId="0" applyFont="1" applyFill="1" applyBorder="1" applyAlignment="1">
      <alignment horizontal="left" vertical="center" wrapText="1"/>
    </xf>
    <xf numFmtId="0" fontId="30" fillId="0" borderId="8" xfId="5" applyFont="1" applyBorder="1" applyAlignment="1">
      <alignment horizontal="right" vertical="center" wrapText="1"/>
    </xf>
    <xf numFmtId="43" fontId="31" fillId="0" borderId="8" xfId="6" applyFont="1" applyBorder="1" applyAlignment="1">
      <alignment horizontal="center" vertical="center"/>
    </xf>
    <xf numFmtId="43" fontId="31" fillId="0" borderId="8" xfId="4" applyFont="1" applyBorder="1" applyAlignment="1">
      <alignment horizontal="right" vertical="center"/>
    </xf>
    <xf numFmtId="43" fontId="31" fillId="0" borderId="8" xfId="6" applyFont="1" applyBorder="1" applyAlignment="1">
      <alignment horizontal="right" vertical="center"/>
    </xf>
    <xf numFmtId="4" fontId="30" fillId="0" borderId="9" xfId="6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7" fillId="0" borderId="16" xfId="5" applyFont="1" applyBorder="1" applyAlignment="1">
      <alignment horizontal="center" vertical="center" wrapText="1"/>
    </xf>
    <xf numFmtId="43" fontId="31" fillId="0" borderId="16" xfId="4" applyFont="1" applyBorder="1" applyAlignment="1">
      <alignment horizontal="right" vertical="center"/>
    </xf>
    <xf numFmtId="0" fontId="34" fillId="3" borderId="8" xfId="0" applyFont="1" applyFill="1" applyBorder="1" applyAlignment="1">
      <alignment horizontal="left" vertical="center" wrapText="1"/>
    </xf>
    <xf numFmtId="0" fontId="34" fillId="3" borderId="8" xfId="0" applyFont="1" applyFill="1" applyBorder="1" applyAlignment="1">
      <alignment horizontal="center" vertical="center" wrapText="1"/>
    </xf>
    <xf numFmtId="43" fontId="34" fillId="3" borderId="8" xfId="4" applyFont="1" applyFill="1" applyBorder="1" applyAlignment="1">
      <alignment horizontal="right" vertical="center"/>
    </xf>
    <xf numFmtId="0" fontId="34" fillId="3" borderId="28" xfId="0" applyFont="1" applyFill="1" applyBorder="1" applyAlignment="1">
      <alignment horizontal="center" vertical="center" wrapText="1"/>
    </xf>
    <xf numFmtId="43" fontId="34" fillId="3" borderId="27" xfId="4" applyFont="1" applyFill="1" applyBorder="1" applyAlignment="1">
      <alignment horizontal="right" vertical="center"/>
    </xf>
    <xf numFmtId="4" fontId="31" fillId="0" borderId="8" xfId="6" applyNumberFormat="1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 wrapText="1"/>
    </xf>
    <xf numFmtId="0" fontId="30" fillId="0" borderId="16" xfId="5" applyFont="1" applyBorder="1" applyAlignment="1">
      <alignment horizontal="right" vertical="center" wrapText="1"/>
    </xf>
    <xf numFmtId="43" fontId="31" fillId="0" borderId="16" xfId="6" applyFont="1" applyBorder="1" applyAlignment="1">
      <alignment horizontal="center" vertical="center"/>
    </xf>
    <xf numFmtId="43" fontId="31" fillId="0" borderId="16" xfId="6" applyFont="1" applyBorder="1" applyAlignment="1">
      <alignment horizontal="right" vertical="center"/>
    </xf>
    <xf numFmtId="4" fontId="30" fillId="0" borderId="17" xfId="6" applyNumberFormat="1" applyFont="1" applyBorder="1" applyAlignment="1">
      <alignment horizontal="center" vertical="center"/>
    </xf>
    <xf numFmtId="4" fontId="30" fillId="0" borderId="14" xfId="6" applyNumberFormat="1" applyFont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7" fillId="0" borderId="0" xfId="5" applyFont="1" applyAlignment="1">
      <alignment horizontal="right" vertical="center" wrapText="1"/>
    </xf>
    <xf numFmtId="4" fontId="7" fillId="0" borderId="0" xfId="5" applyNumberFormat="1" applyFont="1"/>
    <xf numFmtId="43" fontId="7" fillId="0" borderId="0" xfId="5" applyNumberFormat="1" applyFont="1" applyAlignment="1">
      <alignment horizontal="right" vertical="center" wrapText="1"/>
    </xf>
    <xf numFmtId="0" fontId="32" fillId="0" borderId="0" xfId="7" applyFont="1" applyAlignment="1">
      <alignment horizontal="center" wrapText="1"/>
    </xf>
    <xf numFmtId="49" fontId="32" fillId="0" borderId="1" xfId="7" applyNumberFormat="1" applyFont="1" applyBorder="1" applyAlignment="1">
      <alignment horizontal="center" vertical="center" wrapText="1"/>
    </xf>
    <xf numFmtId="0" fontId="32" fillId="0" borderId="2" xfId="7" applyFont="1" applyBorder="1" applyAlignment="1">
      <alignment horizontal="center" vertical="center" wrapText="1"/>
    </xf>
    <xf numFmtId="43" fontId="32" fillId="0" borderId="3" xfId="8" applyFont="1" applyBorder="1" applyAlignment="1">
      <alignment horizontal="center" vertical="center" wrapText="1"/>
    </xf>
    <xf numFmtId="49" fontId="7" fillId="0" borderId="4" xfId="7" applyNumberFormat="1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0" fontId="32" fillId="0" borderId="7" xfId="7" applyFont="1" applyBorder="1" applyAlignment="1">
      <alignment horizontal="center" vertical="center" wrapText="1"/>
    </xf>
    <xf numFmtId="0" fontId="32" fillId="0" borderId="8" xfId="7" applyFont="1" applyBorder="1" applyAlignment="1">
      <alignment vertical="center" wrapText="1"/>
    </xf>
    <xf numFmtId="4" fontId="7" fillId="0" borderId="8" xfId="7" applyNumberFormat="1" applyFont="1" applyBorder="1"/>
    <xf numFmtId="4" fontId="7" fillId="0" borderId="9" xfId="7" applyNumberFormat="1" applyFont="1" applyBorder="1"/>
    <xf numFmtId="0" fontId="7" fillId="0" borderId="7" xfId="7" applyFont="1" applyBorder="1" applyAlignment="1">
      <alignment horizontal="center" vertical="center" wrapText="1"/>
    </xf>
    <xf numFmtId="43" fontId="31" fillId="2" borderId="8" xfId="8" applyFont="1" applyFill="1" applyBorder="1" applyAlignment="1" applyProtection="1">
      <alignment horizontal="right" vertical="center"/>
      <protection locked="0"/>
    </xf>
    <xf numFmtId="4" fontId="31" fillId="0" borderId="9" xfId="8" applyNumberFormat="1" applyFont="1" applyBorder="1" applyAlignment="1">
      <alignment horizontal="center" vertical="center"/>
    </xf>
    <xf numFmtId="0" fontId="31" fillId="0" borderId="7" xfId="7" applyFont="1" applyBorder="1" applyAlignment="1">
      <alignment horizontal="center" vertical="center"/>
    </xf>
    <xf numFmtId="0" fontId="30" fillId="0" borderId="8" xfId="7" applyFont="1" applyBorder="1" applyAlignment="1">
      <alignment horizontal="right" vertical="center" wrapText="1"/>
    </xf>
    <xf numFmtId="43" fontId="30" fillId="0" borderId="8" xfId="8" applyFont="1" applyBorder="1" applyAlignment="1">
      <alignment horizontal="left" vertical="center"/>
    </xf>
    <xf numFmtId="0" fontId="31" fillId="0" borderId="15" xfId="7" applyFont="1" applyBorder="1" applyAlignment="1">
      <alignment horizontal="center" vertical="center"/>
    </xf>
    <xf numFmtId="0" fontId="30" fillId="0" borderId="16" xfId="7" applyFont="1" applyBorder="1" applyAlignment="1">
      <alignment horizontal="right" vertical="center" wrapText="1"/>
    </xf>
    <xf numFmtId="43" fontId="30" fillId="0" borderId="16" xfId="8" applyFont="1" applyBorder="1" applyAlignment="1">
      <alignment horizontal="left" vertical="center"/>
    </xf>
    <xf numFmtId="0" fontId="7" fillId="0" borderId="0" xfId="7" applyFont="1" applyAlignment="1">
      <alignment vertical="center" wrapText="1"/>
    </xf>
    <xf numFmtId="4" fontId="7" fillId="0" borderId="0" xfId="7" applyNumberFormat="1" applyFont="1"/>
    <xf numFmtId="0" fontId="7" fillId="0" borderId="8" xfId="16" applyFont="1" applyBorder="1" applyAlignment="1">
      <alignment horizontal="center" vertical="center"/>
    </xf>
    <xf numFmtId="0" fontId="7" fillId="0" borderId="8" xfId="16" applyFont="1" applyBorder="1" applyAlignment="1">
      <alignment horizontal="right" vertical="center"/>
    </xf>
    <xf numFmtId="49" fontId="32" fillId="0" borderId="0" xfId="1" applyNumberFormat="1" applyFont="1" applyAlignment="1">
      <alignment horizontal="left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49" fontId="31" fillId="0" borderId="7" xfId="7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 wrapText="1"/>
    </xf>
    <xf numFmtId="0" fontId="7" fillId="0" borderId="5" xfId="16" applyFont="1" applyBorder="1" applyAlignment="1">
      <alignment horizontal="center" vertical="center"/>
    </xf>
    <xf numFmtId="0" fontId="7" fillId="0" borderId="5" xfId="16" applyFont="1" applyBorder="1" applyAlignment="1">
      <alignment horizontal="right" vertical="center"/>
    </xf>
    <xf numFmtId="4" fontId="32" fillId="0" borderId="0" xfId="1" applyNumberFormat="1" applyFont="1" applyAlignment="1">
      <alignment horizontal="right" vertical="center" wrapText="1"/>
    </xf>
    <xf numFmtId="4" fontId="32" fillId="0" borderId="2" xfId="2" applyNumberFormat="1" applyFont="1" applyBorder="1" applyAlignment="1">
      <alignment horizontal="center" vertical="center"/>
    </xf>
    <xf numFmtId="3" fontId="7" fillId="0" borderId="5" xfId="1" applyNumberFormat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2" xfId="16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/>
    <xf numFmtId="4" fontId="7" fillId="0" borderId="3" xfId="1" applyNumberFormat="1" applyFont="1" applyBorder="1"/>
    <xf numFmtId="0" fontId="7" fillId="0" borderId="9" xfId="16" applyFont="1" applyBorder="1" applyAlignment="1">
      <alignment horizontal="right" vertical="center"/>
    </xf>
    <xf numFmtId="0" fontId="30" fillId="0" borderId="5" xfId="7" applyFont="1" applyBorder="1" applyAlignment="1">
      <alignment horizontal="right" vertical="center" wrapText="1"/>
    </xf>
    <xf numFmtId="4" fontId="30" fillId="0" borderId="6" xfId="2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right" vertical="center" wrapText="1"/>
    </xf>
    <xf numFmtId="0" fontId="7" fillId="0" borderId="0" xfId="11" applyFont="1"/>
    <xf numFmtId="0" fontId="7" fillId="0" borderId="0" xfId="11" applyFont="1" applyAlignment="1">
      <alignment horizontal="center" vertical="center" wrapText="1"/>
    </xf>
    <xf numFmtId="49" fontId="7" fillId="0" borderId="1" xfId="11" applyNumberFormat="1" applyFont="1" applyBorder="1" applyAlignment="1">
      <alignment horizontal="center" vertical="center" wrapText="1"/>
    </xf>
    <xf numFmtId="49" fontId="7" fillId="0" borderId="4" xfId="11" applyNumberFormat="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 wrapText="1"/>
    </xf>
    <xf numFmtId="49" fontId="7" fillId="0" borderId="5" xfId="11" applyNumberFormat="1" applyFont="1" applyBorder="1" applyAlignment="1">
      <alignment horizontal="center" vertical="center" wrapText="1"/>
    </xf>
    <xf numFmtId="1" fontId="7" fillId="0" borderId="5" xfId="11" applyNumberFormat="1" applyFont="1" applyBorder="1" applyAlignment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43" fontId="7" fillId="0" borderId="8" xfId="4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0" xfId="11" applyFont="1" applyAlignment="1">
      <alignment vertical="center" wrapText="1"/>
    </xf>
    <xf numFmtId="2" fontId="7" fillId="0" borderId="0" xfId="11" applyNumberFormat="1" applyFont="1" applyAlignment="1">
      <alignment horizontal="center" vertical="center" wrapText="1"/>
    </xf>
    <xf numFmtId="4" fontId="7" fillId="0" borderId="0" xfId="11" applyNumberFormat="1" applyFont="1"/>
    <xf numFmtId="4" fontId="7" fillId="0" borderId="0" xfId="11" applyNumberFormat="1" applyFont="1" applyAlignment="1">
      <alignment vertical="center" wrapText="1"/>
    </xf>
    <xf numFmtId="0" fontId="32" fillId="0" borderId="7" xfId="11" applyFont="1" applyBorder="1" applyAlignment="1">
      <alignment horizontal="center" vertical="center"/>
    </xf>
    <xf numFmtId="43" fontId="32" fillId="0" borderId="0" xfId="4" applyFont="1" applyAlignment="1">
      <alignment horizontal="center" vertical="center" wrapText="1"/>
    </xf>
    <xf numFmtId="0" fontId="33" fillId="0" borderId="10" xfId="11" applyFont="1" applyBorder="1" applyAlignment="1">
      <alignment horizontal="left" vertical="center"/>
    </xf>
    <xf numFmtId="43" fontId="7" fillId="0" borderId="0" xfId="4" applyFont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center" vertical="center"/>
    </xf>
    <xf numFmtId="2" fontId="32" fillId="0" borderId="0" xfId="4" applyNumberFormat="1" applyFont="1" applyAlignment="1">
      <alignment horizontal="right" vertical="center" wrapText="1"/>
    </xf>
    <xf numFmtId="2" fontId="32" fillId="0" borderId="2" xfId="4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 wrapText="1"/>
    </xf>
    <xf numFmtId="2" fontId="7" fillId="0" borderId="0" xfId="4" applyNumberFormat="1" applyFont="1" applyAlignment="1">
      <alignment horizontal="right" vertical="center" wrapText="1"/>
    </xf>
    <xf numFmtId="43" fontId="31" fillId="0" borderId="8" xfId="4" applyFont="1" applyBorder="1" applyAlignment="1">
      <alignment vertical="center"/>
    </xf>
    <xf numFmtId="43" fontId="31" fillId="0" borderId="10" xfId="4" applyFont="1" applyBorder="1" applyAlignment="1">
      <alignment horizontal="right" vertical="center"/>
    </xf>
    <xf numFmtId="0" fontId="32" fillId="0" borderId="1" xfId="11" applyFont="1" applyBorder="1" applyAlignment="1">
      <alignment horizontal="center" vertical="center" wrapText="1"/>
    </xf>
    <xf numFmtId="0" fontId="33" fillId="0" borderId="2" xfId="11" applyFont="1" applyBorder="1" applyAlignment="1">
      <alignment horizontal="left" vertical="center" wrapText="1"/>
    </xf>
    <xf numFmtId="0" fontId="34" fillId="0" borderId="2" xfId="11" applyFont="1" applyBorder="1" applyAlignment="1">
      <alignment horizontal="center" vertical="center" wrapText="1"/>
    </xf>
    <xf numFmtId="43" fontId="31" fillId="0" borderId="2" xfId="12" applyFont="1" applyBorder="1" applyAlignment="1" applyProtection="1">
      <alignment horizontal="right" wrapText="1"/>
      <protection locked="0"/>
    </xf>
    <xf numFmtId="4" fontId="31" fillId="0" borderId="3" xfId="12" applyNumberFormat="1" applyFont="1" applyBorder="1" applyAlignment="1">
      <alignment horizontal="center" wrapText="1"/>
    </xf>
    <xf numFmtId="49" fontId="31" fillId="0" borderId="15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left" vertical="center" wrapText="1"/>
    </xf>
    <xf numFmtId="4" fontId="31" fillId="0" borderId="9" xfId="12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center" wrapText="1"/>
    </xf>
    <xf numFmtId="43" fontId="30" fillId="0" borderId="8" xfId="12" applyFont="1" applyBorder="1" applyAlignment="1">
      <alignment horizontal="left" vertical="center" wrapText="1"/>
    </xf>
    <xf numFmtId="4" fontId="30" fillId="0" borderId="9" xfId="12" applyNumberFormat="1" applyFont="1" applyBorder="1" applyAlignment="1">
      <alignment horizontal="center" vertical="center" wrapText="1"/>
    </xf>
    <xf numFmtId="0" fontId="33" fillId="0" borderId="24" xfId="11" applyFont="1" applyBorder="1" applyAlignment="1">
      <alignment horizontal="left" vertical="center" wrapText="1"/>
    </xf>
    <xf numFmtId="0" fontId="34" fillId="0" borderId="24" xfId="11" applyFont="1" applyBorder="1" applyAlignment="1">
      <alignment horizontal="center" wrapText="1"/>
    </xf>
    <xf numFmtId="0" fontId="33" fillId="0" borderId="10" xfId="11" applyFont="1" applyBorder="1" applyAlignment="1">
      <alignment horizontal="left" vertical="center" wrapText="1"/>
    </xf>
    <xf numFmtId="49" fontId="31" fillId="0" borderId="7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/>
    </xf>
    <xf numFmtId="4" fontId="30" fillId="0" borderId="14" xfId="12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16" applyFont="1" applyBorder="1" applyAlignment="1">
      <alignment horizontal="left" vertical="center" wrapText="1"/>
    </xf>
    <xf numFmtId="43" fontId="8" fillId="0" borderId="8" xfId="4" applyFont="1" applyBorder="1" applyAlignment="1">
      <alignment vertical="center" wrapText="1"/>
    </xf>
    <xf numFmtId="0" fontId="6" fillId="0" borderId="7" xfId="11" applyFont="1" applyBorder="1" applyAlignment="1">
      <alignment horizontal="center" vertical="center" wrapText="1"/>
    </xf>
    <xf numFmtId="43" fontId="6" fillId="0" borderId="8" xfId="4" applyFont="1" applyBorder="1" applyAlignment="1">
      <alignment vertical="center" wrapText="1"/>
    </xf>
    <xf numFmtId="0" fontId="32" fillId="0" borderId="18" xfId="11" applyFont="1" applyBorder="1" applyAlignment="1">
      <alignment horizontal="center" vertical="center" wrapText="1"/>
    </xf>
    <xf numFmtId="0" fontId="6" fillId="0" borderId="0" xfId="11" applyFon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11" applyFont="1" applyAlignment="1">
      <alignment horizontal="center" vertical="center" wrapText="1"/>
    </xf>
    <xf numFmtId="43" fontId="32" fillId="0" borderId="0" xfId="4" applyFont="1" applyAlignment="1">
      <alignment vertical="center" wrapText="1"/>
    </xf>
    <xf numFmtId="49" fontId="6" fillId="0" borderId="1" xfId="11" applyNumberFormat="1" applyFont="1" applyBorder="1" applyAlignment="1">
      <alignment horizontal="center" vertical="center" wrapText="1"/>
    </xf>
    <xf numFmtId="43" fontId="32" fillId="0" borderId="2" xfId="4" applyFont="1" applyBorder="1" applyAlignment="1">
      <alignment horizontal="center" vertical="center" wrapText="1"/>
    </xf>
    <xf numFmtId="49" fontId="6" fillId="0" borderId="4" xfId="11" applyNumberFormat="1" applyFont="1" applyBorder="1" applyAlignment="1">
      <alignment horizontal="center" vertical="center" wrapText="1"/>
    </xf>
    <xf numFmtId="0" fontId="6" fillId="0" borderId="5" xfId="11" applyFont="1" applyBorder="1" applyAlignment="1">
      <alignment horizontal="center" vertical="center" wrapText="1"/>
    </xf>
    <xf numFmtId="49" fontId="6" fillId="0" borderId="5" xfId="11" applyNumberFormat="1" applyFont="1" applyBorder="1" applyAlignment="1">
      <alignment horizontal="center" vertical="center" wrapText="1"/>
    </xf>
    <xf numFmtId="43" fontId="6" fillId="0" borderId="5" xfId="4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33" fillId="0" borderId="19" xfId="11" applyFont="1" applyBorder="1" applyAlignment="1">
      <alignment horizontal="left" vertical="center" wrapText="1"/>
    </xf>
    <xf numFmtId="0" fontId="34" fillId="0" borderId="19" xfId="11" applyFont="1" applyBorder="1" applyAlignment="1">
      <alignment horizontal="center" vertical="center" wrapText="1"/>
    </xf>
    <xf numFmtId="43" fontId="34" fillId="0" borderId="19" xfId="4" applyFont="1" applyBorder="1" applyAlignment="1">
      <alignment vertical="center" wrapText="1"/>
    </xf>
    <xf numFmtId="4" fontId="31" fillId="0" borderId="20" xfId="12" applyNumberFormat="1" applyFont="1" applyBorder="1" applyAlignment="1">
      <alignment horizontal="center" wrapText="1"/>
    </xf>
    <xf numFmtId="0" fontId="6" fillId="0" borderId="8" xfId="11" applyFont="1" applyBorder="1" applyAlignment="1">
      <alignment horizontal="center" vertical="center" wrapText="1"/>
    </xf>
    <xf numFmtId="43" fontId="34" fillId="0" borderId="24" xfId="4" applyFont="1" applyBorder="1" applyAlignment="1">
      <alignment wrapText="1"/>
    </xf>
    <xf numFmtId="0" fontId="6" fillId="0" borderId="0" xfId="11" applyFont="1" applyAlignment="1">
      <alignment vertical="center" wrapText="1"/>
    </xf>
    <xf numFmtId="43" fontId="6" fillId="0" borderId="0" xfId="4" applyFont="1" applyAlignment="1">
      <alignment vertical="center" wrapText="1"/>
    </xf>
    <xf numFmtId="4" fontId="6" fillId="0" borderId="0" xfId="11" applyNumberFormat="1" applyFont="1" applyAlignment="1">
      <alignment vertical="center" wrapText="1"/>
    </xf>
    <xf numFmtId="4" fontId="6" fillId="0" borderId="0" xfId="11" applyNumberFormat="1" applyFont="1" applyAlignment="1">
      <alignment wrapText="1"/>
    </xf>
    <xf numFmtId="4" fontId="32" fillId="0" borderId="0" xfId="11" applyNumberFormat="1" applyFont="1" applyAlignment="1">
      <alignment horizontal="center"/>
    </xf>
    <xf numFmtId="4" fontId="32" fillId="0" borderId="2" xfId="12" applyNumberFormat="1" applyFont="1" applyBorder="1" applyAlignment="1">
      <alignment horizontal="center" vertical="center"/>
    </xf>
    <xf numFmtId="4" fontId="34" fillId="0" borderId="19" xfId="4" applyNumberFormat="1" applyFont="1" applyBorder="1" applyAlignment="1">
      <alignment vertical="center"/>
    </xf>
    <xf numFmtId="4" fontId="30" fillId="0" borderId="8" xfId="4" applyNumberFormat="1" applyFont="1" applyBorder="1" applyAlignment="1">
      <alignment horizontal="left" vertical="center"/>
    </xf>
    <xf numFmtId="4" fontId="6" fillId="0" borderId="0" xfId="11" applyNumberFormat="1" applyFont="1"/>
    <xf numFmtId="4" fontId="6" fillId="0" borderId="0" xfId="11" applyNumberFormat="1" applyFont="1" applyAlignment="1">
      <alignment vertical="center"/>
    </xf>
    <xf numFmtId="0" fontId="6" fillId="0" borderId="0" xfId="5" applyFont="1" applyAlignment="1">
      <alignment horizontal="left" vertical="center" wrapText="1"/>
    </xf>
    <xf numFmtId="0" fontId="6" fillId="0" borderId="0" xfId="5" applyFont="1"/>
    <xf numFmtId="49" fontId="6" fillId="0" borderId="1" xfId="5" applyNumberFormat="1" applyFont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49" fontId="6" fillId="0" borderId="5" xfId="5" applyNumberFormat="1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right" vertical="center" wrapText="1"/>
    </xf>
    <xf numFmtId="4" fontId="6" fillId="0" borderId="8" xfId="5" applyNumberFormat="1" applyFont="1" applyBorder="1"/>
    <xf numFmtId="4" fontId="6" fillId="0" borderId="9" xfId="5" applyNumberFormat="1" applyFont="1" applyBorder="1"/>
    <xf numFmtId="0" fontId="6" fillId="0" borderId="7" xfId="5" applyFont="1" applyBorder="1" applyAlignment="1">
      <alignment horizontal="center" vertical="center" wrapText="1"/>
    </xf>
    <xf numFmtId="0" fontId="6" fillId="0" borderId="0" xfId="5" applyFont="1" applyAlignment="1">
      <alignment vertical="center"/>
    </xf>
    <xf numFmtId="0" fontId="6" fillId="0" borderId="8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6" fillId="0" borderId="0" xfId="5" applyFont="1" applyAlignment="1">
      <alignment horizontal="right" vertical="center" wrapText="1"/>
    </xf>
    <xf numFmtId="4" fontId="6" fillId="0" borderId="0" xfId="5" applyNumberFormat="1" applyFont="1"/>
    <xf numFmtId="43" fontId="6" fillId="0" borderId="0" xfId="5" applyNumberFormat="1" applyFont="1" applyAlignment="1">
      <alignment horizontal="right" vertical="center" wrapText="1"/>
    </xf>
    <xf numFmtId="0" fontId="5" fillId="0" borderId="0" xfId="1" applyFont="1"/>
    <xf numFmtId="0" fontId="5" fillId="0" borderId="8" xfId="16" applyFont="1" applyBorder="1" applyAlignment="1">
      <alignment horizontal="center" vertical="center"/>
    </xf>
    <xf numFmtId="0" fontId="5" fillId="0" borderId="8" xfId="16" applyFont="1" applyBorder="1" applyAlignment="1">
      <alignment horizontal="right" vertical="center"/>
    </xf>
    <xf numFmtId="0" fontId="5" fillId="0" borderId="8" xfId="16" applyFont="1" applyBorder="1" applyAlignment="1">
      <alignment horizontal="left" vertical="center" wrapText="1"/>
    </xf>
    <xf numFmtId="43" fontId="5" fillId="0" borderId="8" xfId="4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4" fontId="5" fillId="0" borderId="8" xfId="1" applyNumberFormat="1" applyFont="1" applyBorder="1"/>
    <xf numFmtId="4" fontId="5" fillId="0" borderId="9" xfId="1" applyNumberFormat="1" applyFont="1" applyBorder="1"/>
    <xf numFmtId="43" fontId="30" fillId="0" borderId="8" xfId="19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/>
    <xf numFmtId="0" fontId="32" fillId="0" borderId="0" xfId="1" applyFont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3" fontId="5" fillId="0" borderId="5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right" vertical="center" wrapText="1"/>
    </xf>
    <xf numFmtId="0" fontId="5" fillId="0" borderId="7" xfId="1" applyFont="1" applyBorder="1" applyAlignment="1">
      <alignment horizontal="center" vertical="center" wrapText="1"/>
    </xf>
    <xf numFmtId="4" fontId="5" fillId="0" borderId="0" xfId="1" applyNumberFormat="1" applyFont="1" applyAlignment="1">
      <alignment horizontal="right" vertical="center" wrapText="1"/>
    </xf>
    <xf numFmtId="0" fontId="5" fillId="0" borderId="0" xfId="11" applyFont="1"/>
    <xf numFmtId="0" fontId="5" fillId="0" borderId="8" xfId="13" applyFont="1" applyBorder="1" applyAlignment="1">
      <alignment vertical="center" wrapText="1"/>
    </xf>
    <xf numFmtId="0" fontId="5" fillId="0" borderId="8" xfId="13" applyFont="1" applyBorder="1" applyAlignment="1">
      <alignment horizontal="center" vertical="center"/>
    </xf>
    <xf numFmtId="43" fontId="5" fillId="0" borderId="8" xfId="4" applyFont="1" applyBorder="1" applyAlignment="1">
      <alignment vertical="center"/>
    </xf>
    <xf numFmtId="0" fontId="5" fillId="0" borderId="16" xfId="13" applyFont="1" applyBorder="1" applyAlignment="1">
      <alignment vertical="center" wrapText="1"/>
    </xf>
    <xf numFmtId="0" fontId="5" fillId="0" borderId="16" xfId="13" applyFont="1" applyBorder="1" applyAlignment="1">
      <alignment horizontal="center" vertical="center"/>
    </xf>
    <xf numFmtId="43" fontId="5" fillId="0" borderId="16" xfId="4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7" xfId="11" applyFont="1" applyBorder="1" applyAlignment="1">
      <alignment horizontal="center" vertical="center" wrapText="1"/>
    </xf>
    <xf numFmtId="0" fontId="5" fillId="0" borderId="8" xfId="1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3" fontId="5" fillId="0" borderId="8" xfId="4" applyFont="1" applyBorder="1" applyAlignment="1">
      <alignment horizontal="center" vertical="center"/>
    </xf>
    <xf numFmtId="0" fontId="5" fillId="0" borderId="0" xfId="11" applyFont="1" applyAlignment="1">
      <alignment horizontal="center" vertical="center" wrapText="1"/>
    </xf>
    <xf numFmtId="49" fontId="5" fillId="0" borderId="1" xfId="11" applyNumberFormat="1" applyFont="1" applyBorder="1" applyAlignment="1">
      <alignment horizontal="center" vertical="center" wrapText="1"/>
    </xf>
    <xf numFmtId="49" fontId="5" fillId="0" borderId="4" xfId="11" applyNumberFormat="1" applyFont="1" applyBorder="1" applyAlignment="1">
      <alignment horizontal="center" vertical="center" wrapText="1"/>
    </xf>
    <xf numFmtId="0" fontId="5" fillId="0" borderId="5" xfId="11" applyFont="1" applyBorder="1" applyAlignment="1">
      <alignment horizontal="center" vertical="center" wrapText="1"/>
    </xf>
    <xf numFmtId="49" fontId="5" fillId="0" borderId="5" xfId="11" applyNumberFormat="1" applyFont="1" applyBorder="1" applyAlignment="1">
      <alignment horizontal="center" vertical="center" wrapText="1"/>
    </xf>
    <xf numFmtId="1" fontId="5" fillId="0" borderId="5" xfId="11" applyNumberFormat="1" applyFont="1" applyBorder="1" applyAlignment="1">
      <alignment horizontal="center" vertical="center" wrapText="1"/>
    </xf>
    <xf numFmtId="0" fontId="5" fillId="0" borderId="6" xfId="11" applyFont="1" applyBorder="1" applyAlignment="1">
      <alignment horizontal="center" vertical="center" wrapText="1"/>
    </xf>
    <xf numFmtId="0" fontId="5" fillId="0" borderId="8" xfId="11" applyFont="1" applyBorder="1" applyAlignment="1">
      <alignment horizontal="center" vertical="center"/>
    </xf>
    <xf numFmtId="43" fontId="34" fillId="0" borderId="10" xfId="4" applyFont="1" applyBorder="1" applyAlignment="1">
      <alignment horizontal="center"/>
    </xf>
    <xf numFmtId="2" fontId="5" fillId="0" borderId="8" xfId="4" applyNumberFormat="1" applyFont="1" applyBorder="1" applyAlignment="1">
      <alignment horizontal="center" vertical="center"/>
    </xf>
    <xf numFmtId="0" fontId="5" fillId="0" borderId="0" xfId="11" applyFont="1" applyAlignment="1">
      <alignment vertical="center" wrapText="1"/>
    </xf>
    <xf numFmtId="2" fontId="5" fillId="0" borderId="0" xfId="11" applyNumberFormat="1" applyFont="1" applyAlignment="1">
      <alignment horizontal="center" vertical="center" wrapText="1"/>
    </xf>
    <xf numFmtId="4" fontId="5" fillId="0" borderId="0" xfId="11" applyNumberFormat="1" applyFont="1" applyAlignment="1">
      <alignment vertical="center" wrapText="1"/>
    </xf>
    <xf numFmtId="4" fontId="5" fillId="0" borderId="0" xfId="11" applyNumberFormat="1" applyFont="1"/>
    <xf numFmtId="43" fontId="0" fillId="0" borderId="8" xfId="4" applyFont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2" fontId="5" fillId="0" borderId="0" xfId="4" applyNumberFormat="1" applyFont="1" applyAlignment="1">
      <alignment horizontal="right" vertical="center" wrapText="1"/>
    </xf>
    <xf numFmtId="43" fontId="5" fillId="0" borderId="0" xfId="1" applyNumberFormat="1" applyFont="1"/>
    <xf numFmtId="0" fontId="4" fillId="0" borderId="8" xfId="7" applyFont="1" applyBorder="1" applyAlignment="1">
      <alignment vertical="center" wrapText="1"/>
    </xf>
    <xf numFmtId="2" fontId="34" fillId="0" borderId="2" xfId="11" applyNumberFormat="1" applyFont="1" applyBorder="1" applyAlignment="1">
      <alignment vertical="center"/>
    </xf>
    <xf numFmtId="43" fontId="34" fillId="0" borderId="24" xfId="4" applyFont="1" applyBorder="1"/>
    <xf numFmtId="43" fontId="34" fillId="0" borderId="10" xfId="4" applyFont="1" applyBorder="1"/>
    <xf numFmtId="43" fontId="31" fillId="0" borderId="29" xfId="4" applyFont="1" applyBorder="1" applyAlignment="1">
      <alignment horizontal="right" vertical="center"/>
    </xf>
    <xf numFmtId="43" fontId="31" fillId="0" borderId="30" xfId="4" applyFont="1" applyBorder="1" applyAlignment="1">
      <alignment horizontal="right" vertical="center"/>
    </xf>
    <xf numFmtId="43" fontId="34" fillId="0" borderId="8" xfId="4" applyFont="1" applyBorder="1" applyAlignment="1">
      <alignment vertical="center"/>
    </xf>
    <xf numFmtId="43" fontId="31" fillId="2" borderId="8" xfId="4" applyFont="1" applyFill="1" applyBorder="1" applyAlignment="1" applyProtection="1">
      <alignment horizontal="right" vertical="center"/>
      <protection locked="0"/>
    </xf>
    <xf numFmtId="0" fontId="4" fillId="0" borderId="0" xfId="11" applyFont="1" applyAlignment="1">
      <alignment wrapText="1"/>
    </xf>
    <xf numFmtId="49" fontId="4" fillId="0" borderId="1" xfId="11" applyNumberFormat="1" applyFont="1" applyBorder="1" applyAlignment="1">
      <alignment horizontal="center" vertical="center" wrapText="1"/>
    </xf>
    <xf numFmtId="49" fontId="4" fillId="0" borderId="4" xfId="11" applyNumberFormat="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 wrapText="1"/>
    </xf>
    <xf numFmtId="49" fontId="4" fillId="0" borderId="5" xfId="11" applyNumberFormat="1" applyFont="1" applyBorder="1" applyAlignment="1">
      <alignment horizontal="center" vertical="center" wrapText="1"/>
    </xf>
    <xf numFmtId="2" fontId="4" fillId="0" borderId="5" xfId="11" applyNumberFormat="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 wrapText="1"/>
    </xf>
    <xf numFmtId="0" fontId="4" fillId="0" borderId="7" xfId="11" applyFont="1" applyBorder="1" applyAlignment="1">
      <alignment horizontal="center" vertical="center" wrapText="1"/>
    </xf>
    <xf numFmtId="0" fontId="4" fillId="0" borderId="8" xfId="11" applyFont="1" applyBorder="1" applyAlignment="1">
      <alignment horizontal="center" vertical="center" wrapText="1"/>
    </xf>
    <xf numFmtId="43" fontId="4" fillId="0" borderId="8" xfId="4" applyFont="1" applyBorder="1" applyAlignment="1">
      <alignment vertical="center"/>
    </xf>
    <xf numFmtId="2" fontId="4" fillId="0" borderId="0" xfId="11" applyNumberFormat="1" applyFont="1" applyAlignment="1">
      <alignment wrapText="1"/>
    </xf>
    <xf numFmtId="2" fontId="4" fillId="0" borderId="8" xfId="4" applyNumberFormat="1" applyFont="1" applyBorder="1" applyAlignment="1">
      <alignment vertical="center"/>
    </xf>
    <xf numFmtId="0" fontId="4" fillId="0" borderId="0" xfId="11" applyFont="1" applyAlignment="1">
      <alignment horizontal="center" vertical="center" wrapText="1"/>
    </xf>
    <xf numFmtId="2" fontId="32" fillId="0" borderId="0" xfId="11" applyNumberFormat="1" applyFont="1" applyAlignment="1">
      <alignment vertical="center"/>
    </xf>
    <xf numFmtId="0" fontId="4" fillId="0" borderId="0" xfId="11" applyFont="1" applyAlignment="1">
      <alignment vertical="center" wrapText="1"/>
    </xf>
    <xf numFmtId="2" fontId="4" fillId="0" borderId="0" xfId="11" applyNumberFormat="1" applyFont="1" applyAlignment="1">
      <alignment vertical="center"/>
    </xf>
    <xf numFmtId="4" fontId="4" fillId="0" borderId="0" xfId="11" applyNumberFormat="1" applyFont="1" applyAlignment="1">
      <alignment wrapText="1"/>
    </xf>
    <xf numFmtId="4" fontId="4" fillId="0" borderId="0" xfId="11" applyNumberFormat="1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5" fillId="0" borderId="7" xfId="5" applyFont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left" vertical="center" wrapText="1"/>
    </xf>
    <xf numFmtId="0" fontId="36" fillId="3" borderId="8" xfId="0" applyFont="1" applyFill="1" applyBorder="1" applyAlignment="1">
      <alignment horizontal="center" vertical="center" wrapText="1"/>
    </xf>
    <xf numFmtId="43" fontId="36" fillId="3" borderId="8" xfId="4" applyFont="1" applyFill="1" applyBorder="1" applyAlignment="1">
      <alignment horizontal="right" vertical="center"/>
    </xf>
    <xf numFmtId="43" fontId="37" fillId="2" borderId="8" xfId="6" applyFont="1" applyFill="1" applyBorder="1" applyAlignment="1" applyProtection="1">
      <alignment horizontal="right" vertical="center"/>
      <protection locked="0"/>
    </xf>
    <xf numFmtId="4" fontId="37" fillId="0" borderId="9" xfId="6" applyNumberFormat="1" applyFont="1" applyBorder="1" applyAlignment="1">
      <alignment horizontal="center" vertical="center"/>
    </xf>
    <xf numFmtId="4" fontId="28" fillId="0" borderId="46" xfId="1" applyNumberFormat="1" applyFont="1" applyBorder="1" applyAlignment="1">
      <alignment horizontal="right" vertical="center"/>
    </xf>
    <xf numFmtId="4" fontId="28" fillId="0" borderId="47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49" fontId="31" fillId="0" borderId="7" xfId="1" applyNumberFormat="1" applyFont="1" applyBorder="1" applyAlignment="1">
      <alignment horizontal="center" vertical="center" wrapText="1"/>
    </xf>
    <xf numFmtId="0" fontId="31" fillId="0" borderId="8" xfId="16" applyFont="1" applyBorder="1" applyAlignment="1">
      <alignment horizontal="left" vertical="center" wrapText="1"/>
    </xf>
    <xf numFmtId="0" fontId="31" fillId="0" borderId="8" xfId="16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0" xfId="1" applyFont="1"/>
    <xf numFmtId="0" fontId="1" fillId="0" borderId="8" xfId="7" applyFont="1" applyBorder="1" applyAlignment="1">
      <alignment horizontal="center" vertical="center" wrapText="1"/>
    </xf>
    <xf numFmtId="4" fontId="29" fillId="0" borderId="38" xfId="4" applyNumberFormat="1" applyFont="1" applyBorder="1" applyAlignment="1">
      <alignment vertical="center"/>
    </xf>
    <xf numFmtId="4" fontId="28" fillId="0" borderId="38" xfId="4" applyNumberFormat="1" applyFont="1" applyBorder="1" applyAlignment="1">
      <alignment vertical="center"/>
    </xf>
    <xf numFmtId="4" fontId="28" fillId="0" borderId="40" xfId="4" applyNumberFormat="1" applyFont="1" applyBorder="1" applyAlignment="1">
      <alignment vertical="center"/>
    </xf>
    <xf numFmtId="4" fontId="28" fillId="0" borderId="38" xfId="4" applyNumberFormat="1" applyFont="1" applyBorder="1" applyAlignment="1">
      <alignment horizontal="right" vertical="center"/>
    </xf>
    <xf numFmtId="4" fontId="28" fillId="0" borderId="40" xfId="4" applyNumberFormat="1" applyFont="1" applyBorder="1" applyAlignment="1">
      <alignment horizontal="right" vertical="center"/>
    </xf>
    <xf numFmtId="4" fontId="15" fillId="0" borderId="0" xfId="4" applyNumberFormat="1" applyFont="1" applyAlignment="1">
      <alignment horizontal="center" vertical="center"/>
    </xf>
    <xf numFmtId="4" fontId="38" fillId="0" borderId="42" xfId="4" applyNumberFormat="1" applyFont="1" applyBorder="1" applyAlignment="1">
      <alignment horizontal="right" vertical="center"/>
    </xf>
    <xf numFmtId="4" fontId="38" fillId="0" borderId="31" xfId="4" applyNumberFormat="1" applyFont="1" applyBorder="1" applyAlignment="1">
      <alignment horizontal="right" vertical="center"/>
    </xf>
    <xf numFmtId="4" fontId="19" fillId="0" borderId="33" xfId="4" applyNumberFormat="1" applyFont="1" applyBorder="1" applyAlignment="1">
      <alignment horizontal="right" vertical="center"/>
    </xf>
    <xf numFmtId="4" fontId="19" fillId="0" borderId="44" xfId="4" applyNumberFormat="1" applyFont="1" applyBorder="1" applyAlignment="1">
      <alignment horizontal="right" vertical="center"/>
    </xf>
    <xf numFmtId="4" fontId="19" fillId="0" borderId="40" xfId="4" applyNumberFormat="1" applyFont="1" applyBorder="1" applyAlignment="1">
      <alignment horizontal="right" vertical="center"/>
    </xf>
    <xf numFmtId="4" fontId="13" fillId="0" borderId="0" xfId="1" applyNumberFormat="1" applyAlignment="1">
      <alignment horizontal="center"/>
    </xf>
    <xf numFmtId="4" fontId="13" fillId="0" borderId="0" xfId="1" applyNumberFormat="1"/>
    <xf numFmtId="4" fontId="13" fillId="0" borderId="0" xfId="4" applyNumberFormat="1" applyFont="1"/>
    <xf numFmtId="4" fontId="21" fillId="0" borderId="0" xfId="1" applyNumberFormat="1" applyFont="1" applyAlignment="1">
      <alignment vertical="center" wrapText="1"/>
    </xf>
    <xf numFmtId="4" fontId="21" fillId="0" borderId="0" xfId="4" applyNumberFormat="1" applyFont="1" applyAlignment="1">
      <alignment vertical="center" wrapText="1"/>
    </xf>
    <xf numFmtId="4" fontId="22" fillId="0" borderId="0" xfId="4" applyNumberFormat="1" applyFont="1" applyAlignment="1">
      <alignment vertical="center" wrapText="1"/>
    </xf>
    <xf numFmtId="4" fontId="22" fillId="0" borderId="0" xfId="1" applyNumberFormat="1" applyFont="1" applyAlignment="1">
      <alignment vertical="center" wrapText="1"/>
    </xf>
    <xf numFmtId="4" fontId="28" fillId="0" borderId="34" xfId="1" applyNumberFormat="1" applyFont="1" applyBorder="1" applyAlignment="1">
      <alignment horizontal="center" vertical="center"/>
    </xf>
    <xf numFmtId="4" fontId="28" fillId="0" borderId="35" xfId="1" applyNumberFormat="1" applyFont="1" applyBorder="1" applyAlignment="1">
      <alignment vertical="center"/>
    </xf>
    <xf numFmtId="4" fontId="28" fillId="0" borderId="36" xfId="4" applyNumberFormat="1" applyFont="1" applyBorder="1" applyAlignment="1">
      <alignment horizontal="center" vertical="center"/>
    </xf>
    <xf numFmtId="4" fontId="29" fillId="0" borderId="31" xfId="2" applyNumberFormat="1" applyFont="1" applyBorder="1" applyAlignment="1">
      <alignment vertical="center" wrapText="1"/>
    </xf>
    <xf numFmtId="4" fontId="24" fillId="0" borderId="0" xfId="4" applyNumberFormat="1" applyFont="1" applyAlignment="1">
      <alignment vertical="center" wrapText="1"/>
    </xf>
    <xf numFmtId="4" fontId="28" fillId="0" borderId="48" xfId="4" applyNumberFormat="1" applyFont="1" applyBorder="1" applyAlignment="1">
      <alignment vertical="center"/>
    </xf>
    <xf numFmtId="4" fontId="23" fillId="0" borderId="0" xfId="4" applyNumberFormat="1" applyFont="1" applyAlignment="1">
      <alignment horizontal="center" vertical="center"/>
    </xf>
    <xf numFmtId="4" fontId="19" fillId="0" borderId="33" xfId="0" applyNumberFormat="1" applyFont="1" applyBorder="1" applyAlignment="1">
      <alignment horizontal="center" vertical="center" wrapText="1"/>
    </xf>
    <xf numFmtId="4" fontId="19" fillId="0" borderId="41" xfId="0" applyNumberFormat="1" applyFont="1" applyBorder="1" applyAlignment="1">
      <alignment horizontal="center" vertical="center"/>
    </xf>
    <xf numFmtId="4" fontId="38" fillId="0" borderId="43" xfId="4" applyNumberFormat="1" applyFont="1" applyBorder="1" applyAlignment="1">
      <alignment horizontal="right" vertical="center"/>
    </xf>
    <xf numFmtId="4" fontId="19" fillId="0" borderId="37" xfId="0" applyNumberFormat="1" applyFont="1" applyBorder="1" applyAlignment="1">
      <alignment horizontal="center" vertical="center"/>
    </xf>
    <xf numFmtId="4" fontId="19" fillId="0" borderId="45" xfId="4" applyNumberFormat="1" applyFont="1" applyBorder="1" applyAlignment="1">
      <alignment horizontal="right" vertical="center"/>
    </xf>
    <xf numFmtId="4" fontId="39" fillId="0" borderId="39" xfId="0" applyNumberFormat="1" applyFont="1" applyBorder="1" applyAlignment="1">
      <alignment horizontal="center" vertical="center" wrapText="1"/>
    </xf>
    <xf numFmtId="49" fontId="29" fillId="0" borderId="37" xfId="2" applyNumberFormat="1" applyFont="1" applyBorder="1" applyAlignment="1">
      <alignment horizontal="center" vertical="center"/>
    </xf>
    <xf numFmtId="4" fontId="19" fillId="0" borderId="34" xfId="0" applyNumberFormat="1" applyFont="1" applyBorder="1" applyAlignment="1">
      <alignment horizontal="center" vertical="center" wrapText="1"/>
    </xf>
    <xf numFmtId="4" fontId="19" fillId="0" borderId="39" xfId="0" applyNumberFormat="1" applyFont="1" applyBorder="1" applyAlignment="1">
      <alignment horizontal="center" vertical="center" wrapText="1"/>
    </xf>
    <xf numFmtId="4" fontId="28" fillId="0" borderId="37" xfId="1" applyNumberFormat="1" applyFont="1" applyBorder="1" applyAlignment="1">
      <alignment horizontal="right" vertical="center"/>
    </xf>
    <xf numFmtId="4" fontId="28" fillId="0" borderId="31" xfId="1" applyNumberFormat="1" applyFont="1" applyBorder="1" applyAlignment="1">
      <alignment horizontal="right" vertical="center"/>
    </xf>
    <xf numFmtId="4" fontId="28" fillId="0" borderId="39" xfId="1" applyNumberFormat="1" applyFont="1" applyBorder="1" applyAlignment="1">
      <alignment horizontal="right" vertical="center"/>
    </xf>
    <xf numFmtId="4" fontId="28" fillId="0" borderId="33" xfId="1" applyNumberFormat="1" applyFont="1" applyBorder="1" applyAlignment="1">
      <alignment horizontal="right" vertical="center"/>
    </xf>
    <xf numFmtId="4" fontId="41" fillId="0" borderId="31" xfId="1" applyNumberFormat="1" applyFont="1" applyBorder="1" applyAlignment="1">
      <alignment horizontal="center" vertical="center" wrapText="1"/>
    </xf>
    <xf numFmtId="4" fontId="28" fillId="0" borderId="37" xfId="2" applyNumberFormat="1" applyFont="1" applyBorder="1" applyAlignment="1">
      <alignment horizontal="right" vertical="center"/>
    </xf>
    <xf numFmtId="4" fontId="28" fillId="0" borderId="31" xfId="2" applyNumberFormat="1" applyFont="1" applyBorder="1" applyAlignment="1">
      <alignment horizontal="right" vertical="center"/>
    </xf>
    <xf numFmtId="4" fontId="40" fillId="0" borderId="32" xfId="1" applyNumberFormat="1" applyFont="1" applyBorder="1" applyAlignment="1">
      <alignment horizontal="center" vertical="center" wrapText="1"/>
    </xf>
    <xf numFmtId="4" fontId="19" fillId="0" borderId="35" xfId="0" applyNumberFormat="1" applyFont="1" applyBorder="1" applyAlignment="1">
      <alignment horizontal="center" vertical="center" wrapText="1"/>
    </xf>
    <xf numFmtId="4" fontId="28" fillId="0" borderId="49" xfId="1" applyNumberFormat="1" applyFont="1" applyBorder="1" applyAlignment="1">
      <alignment horizontal="center" vertical="center"/>
    </xf>
    <xf numFmtId="4" fontId="28" fillId="0" borderId="50" xfId="1" applyNumberFormat="1" applyFont="1" applyBorder="1" applyAlignment="1">
      <alignment horizontal="center" vertical="center"/>
    </xf>
    <xf numFmtId="4" fontId="28" fillId="0" borderId="51" xfId="1" applyNumberFormat="1" applyFont="1" applyBorder="1" applyAlignment="1">
      <alignment horizontal="center" vertical="center"/>
    </xf>
    <xf numFmtId="4" fontId="28" fillId="0" borderId="34" xfId="1" applyNumberFormat="1" applyFont="1" applyBorder="1" applyAlignment="1">
      <alignment horizontal="center" vertical="center" wrapText="1"/>
    </xf>
    <xf numFmtId="4" fontId="28" fillId="0" borderId="35" xfId="1" applyNumberFormat="1" applyFont="1" applyBorder="1" applyAlignment="1">
      <alignment horizontal="center" vertical="center" wrapText="1"/>
    </xf>
    <xf numFmtId="4" fontId="28" fillId="0" borderId="36" xfId="1" applyNumberFormat="1" applyFont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0" fillId="0" borderId="11" xfId="1" applyFont="1" applyBorder="1" applyAlignment="1">
      <alignment horizontal="right" vertical="center" wrapText="1"/>
    </xf>
    <xf numFmtId="0" fontId="30" fillId="0" borderId="12" xfId="1" applyFont="1" applyBorder="1" applyAlignment="1">
      <alignment horizontal="right" vertical="center" wrapText="1"/>
    </xf>
    <xf numFmtId="0" fontId="30" fillId="0" borderId="13" xfId="1" applyFont="1" applyBorder="1" applyAlignment="1">
      <alignment horizontal="right" vertical="center" wrapText="1"/>
    </xf>
    <xf numFmtId="0" fontId="32" fillId="0" borderId="0" xfId="5" applyFont="1" applyAlignment="1">
      <alignment horizontal="center" wrapText="1"/>
    </xf>
    <xf numFmtId="0" fontId="32" fillId="0" borderId="0" xfId="5" applyFont="1" applyAlignment="1">
      <alignment horizontal="center" vertical="center" wrapText="1"/>
    </xf>
    <xf numFmtId="0" fontId="30" fillId="0" borderId="11" xfId="5" applyFont="1" applyBorder="1" applyAlignment="1">
      <alignment horizontal="right" vertical="center" wrapText="1"/>
    </xf>
    <xf numFmtId="0" fontId="30" fillId="0" borderId="12" xfId="5" applyFont="1" applyBorder="1" applyAlignment="1">
      <alignment horizontal="right" vertical="center" wrapText="1"/>
    </xf>
    <xf numFmtId="0" fontId="30" fillId="0" borderId="13" xfId="5" applyFont="1" applyBorder="1" applyAlignment="1">
      <alignment horizontal="right" vertical="center" wrapText="1"/>
    </xf>
    <xf numFmtId="0" fontId="32" fillId="0" borderId="0" xfId="11" applyFont="1" applyAlignment="1">
      <alignment horizontal="center" vertical="center" wrapText="1"/>
    </xf>
    <xf numFmtId="0" fontId="30" fillId="0" borderId="11" xfId="11" applyFont="1" applyBorder="1" applyAlignment="1">
      <alignment horizontal="right" vertical="center" wrapText="1"/>
    </xf>
    <xf numFmtId="0" fontId="30" fillId="0" borderId="12" xfId="11" applyFont="1" applyBorder="1" applyAlignment="1">
      <alignment horizontal="right" vertical="center" wrapText="1"/>
    </xf>
    <xf numFmtId="0" fontId="30" fillId="0" borderId="13" xfId="11" applyFont="1" applyBorder="1" applyAlignment="1">
      <alignment horizontal="right" vertical="center" wrapText="1"/>
    </xf>
    <xf numFmtId="0" fontId="32" fillId="0" borderId="0" xfId="1" applyFont="1" applyAlignment="1">
      <alignment horizontal="center" wrapText="1"/>
    </xf>
    <xf numFmtId="0" fontId="14" fillId="0" borderId="0" xfId="11" applyFont="1" applyAlignment="1">
      <alignment horizontal="center" vertical="center" wrapText="1"/>
    </xf>
    <xf numFmtId="0" fontId="19" fillId="0" borderId="11" xfId="11" applyFont="1" applyBorder="1" applyAlignment="1">
      <alignment horizontal="right" vertical="center" wrapText="1"/>
    </xf>
    <xf numFmtId="0" fontId="19" fillId="0" borderId="12" xfId="11" applyFont="1" applyBorder="1" applyAlignment="1">
      <alignment horizontal="right" vertical="center" wrapText="1"/>
    </xf>
    <xf numFmtId="0" fontId="19" fillId="0" borderId="21" xfId="11" applyFont="1" applyBorder="1" applyAlignment="1">
      <alignment horizontal="right" vertical="center" wrapText="1"/>
    </xf>
    <xf numFmtId="0" fontId="32" fillId="0" borderId="0" xfId="11" applyFont="1" applyAlignment="1">
      <alignment horizontal="center" vertical="center"/>
    </xf>
    <xf numFmtId="0" fontId="32" fillId="0" borderId="0" xfId="7" applyFont="1" applyAlignment="1">
      <alignment horizontal="center" vertical="center" wrapText="1"/>
    </xf>
    <xf numFmtId="0" fontId="30" fillId="0" borderId="11" xfId="7" applyFont="1" applyBorder="1" applyAlignment="1">
      <alignment horizontal="right" vertical="center" wrapText="1"/>
    </xf>
    <xf numFmtId="0" fontId="30" fillId="0" borderId="12" xfId="7" applyFont="1" applyBorder="1" applyAlignment="1">
      <alignment horizontal="right" vertical="center" wrapText="1"/>
    </xf>
    <xf numFmtId="0" fontId="30" fillId="0" borderId="13" xfId="7" applyFont="1" applyBorder="1" applyAlignment="1">
      <alignment horizontal="right" vertical="center" wrapText="1"/>
    </xf>
  </cellXfs>
  <cellStyles count="20">
    <cellStyle name="Dziesiętny" xfId="4" builtinId="3"/>
    <cellStyle name="Dziesiętny 2" xfId="2"/>
    <cellStyle name="Dziesiętny 2 2" xfId="6"/>
    <cellStyle name="Dziesiętny 2 2 2" xfId="12"/>
    <cellStyle name="Dziesiętny 2 3" xfId="15"/>
    <cellStyle name="Dziesiętny 3" xfId="8"/>
    <cellStyle name="Dziesiętny 3 2" xfId="17"/>
    <cellStyle name="Dziesiętny 4" xfId="19"/>
    <cellStyle name="Normalny" xfId="0" builtinId="0"/>
    <cellStyle name="Normalny 2" xfId="1"/>
    <cellStyle name="Normalny 2 2" xfId="5"/>
    <cellStyle name="Normalny 2 2 2" xfId="11"/>
    <cellStyle name="Normalny 2 3" xfId="14"/>
    <cellStyle name="Normalny 3" xfId="3"/>
    <cellStyle name="Normalny 3 2" xfId="16"/>
    <cellStyle name="Normalny 4" xfId="7"/>
    <cellStyle name="Normalny 4 2" xfId="18"/>
    <cellStyle name="Normalny 5" xfId="9"/>
    <cellStyle name="Normalny 6" xfId="10"/>
    <cellStyle name="Normalny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O56"/>
  <sheetViews>
    <sheetView showZeros="0" topLeftCell="A4" zoomScale="70" zoomScaleNormal="70" workbookViewId="0">
      <selection activeCell="B25" sqref="B25:C25"/>
    </sheetView>
  </sheetViews>
  <sheetFormatPr defaultRowHeight="15"/>
  <cols>
    <col min="1" max="1" width="9.140625" style="461"/>
    <col min="2" max="2" width="19.140625" style="460" customWidth="1"/>
    <col min="3" max="3" width="43.28515625" style="461" customWidth="1"/>
    <col min="4" max="4" width="39.7109375" style="462" customWidth="1"/>
    <col min="5" max="5" width="38.85546875" style="462" customWidth="1"/>
    <col min="6" max="6" width="18.7109375" style="461" customWidth="1"/>
    <col min="7" max="16384" width="9.140625" style="461"/>
  </cols>
  <sheetData>
    <row r="1" spans="2:15" ht="35.1" customHeight="1">
      <c r="E1" s="463"/>
      <c r="F1" s="463"/>
      <c r="G1" s="463"/>
      <c r="H1" s="463"/>
      <c r="I1" s="463"/>
    </row>
    <row r="2" spans="2:15" ht="54" customHeight="1">
      <c r="B2" s="487" t="s">
        <v>42</v>
      </c>
      <c r="C2" s="487"/>
      <c r="D2" s="487"/>
      <c r="E2" s="464"/>
      <c r="F2" s="463"/>
      <c r="G2" s="463"/>
      <c r="H2" s="463"/>
      <c r="I2" s="463"/>
    </row>
    <row r="3" spans="2:15" ht="54" customHeight="1">
      <c r="B3" s="490" t="s">
        <v>447</v>
      </c>
      <c r="C3" s="490"/>
      <c r="D3" s="490"/>
      <c r="E3" s="465"/>
      <c r="F3" s="466"/>
      <c r="G3" s="466"/>
      <c r="H3" s="466"/>
      <c r="I3" s="466"/>
    </row>
    <row r="4" spans="2:15" ht="24.75" customHeight="1">
      <c r="B4" s="461"/>
      <c r="D4" s="461"/>
      <c r="E4" s="465"/>
      <c r="F4" s="466"/>
      <c r="G4" s="466"/>
      <c r="H4" s="466"/>
      <c r="I4" s="466"/>
    </row>
    <row r="5" spans="2:15" ht="35.25" customHeight="1">
      <c r="B5" s="492" t="s">
        <v>1038</v>
      </c>
      <c r="C5" s="493"/>
      <c r="D5" s="494"/>
    </row>
    <row r="6" spans="2:15" ht="35.25" customHeight="1">
      <c r="B6" s="467" t="s">
        <v>105</v>
      </c>
      <c r="C6" s="468" t="s">
        <v>106</v>
      </c>
      <c r="D6" s="469" t="s">
        <v>43</v>
      </c>
    </row>
    <row r="7" spans="2:15" ht="35.1" customHeight="1">
      <c r="B7" s="480">
        <v>1</v>
      </c>
      <c r="C7" s="470" t="s">
        <v>448</v>
      </c>
      <c r="D7" s="449">
        <f>'1.KOZIOROŻCA - R.DROGOWE'!G107</f>
        <v>0</v>
      </c>
      <c r="E7" s="471"/>
      <c r="F7" s="463"/>
      <c r="G7" s="463"/>
      <c r="H7" s="463"/>
      <c r="I7" s="463"/>
      <c r="J7" s="463"/>
      <c r="K7" s="1"/>
      <c r="L7" s="1"/>
      <c r="M7" s="1"/>
      <c r="N7" s="1"/>
      <c r="O7" s="1"/>
    </row>
    <row r="8" spans="2:15" ht="35.1" customHeight="1">
      <c r="B8" s="480">
        <v>2</v>
      </c>
      <c r="C8" s="470" t="s">
        <v>143</v>
      </c>
      <c r="D8" s="449">
        <f>'2.KOZIOROŻCA- KANAL. DESZCZ.'!G82</f>
        <v>0</v>
      </c>
      <c r="E8" s="454"/>
      <c r="F8" s="463"/>
      <c r="G8" s="1"/>
      <c r="H8" s="1"/>
      <c r="I8" s="1"/>
      <c r="J8" s="1"/>
      <c r="K8" s="1"/>
      <c r="L8" s="1"/>
      <c r="M8" s="1"/>
      <c r="N8" s="1"/>
      <c r="O8" s="1"/>
    </row>
    <row r="9" spans="2:15" ht="35.1" customHeight="1">
      <c r="B9" s="480">
        <v>3</v>
      </c>
      <c r="C9" s="470" t="s">
        <v>449</v>
      </c>
      <c r="D9" s="449">
        <f>'3.KOZIOROŻCA- GAZOCIĄGI'!G481</f>
        <v>0</v>
      </c>
      <c r="E9" s="454"/>
      <c r="F9" s="463"/>
      <c r="G9" s="1"/>
      <c r="H9" s="1"/>
      <c r="I9" s="1"/>
      <c r="J9" s="1"/>
      <c r="K9" s="1"/>
      <c r="L9" s="1"/>
      <c r="M9" s="1"/>
      <c r="N9" s="1"/>
      <c r="O9" s="1"/>
    </row>
    <row r="10" spans="2:15" ht="35.1" customHeight="1">
      <c r="B10" s="480">
        <v>4</v>
      </c>
      <c r="C10" s="470" t="s">
        <v>171</v>
      </c>
      <c r="D10" s="449">
        <f>'4.KOZIOROŻCA - OŚWIETLENIE i KT'!G57</f>
        <v>0</v>
      </c>
      <c r="E10" s="454"/>
      <c r="F10" s="463"/>
      <c r="G10" s="1"/>
      <c r="H10" s="1"/>
      <c r="I10" s="1"/>
      <c r="J10" s="1"/>
      <c r="K10" s="1"/>
      <c r="L10" s="1"/>
      <c r="M10" s="1"/>
      <c r="N10" s="1"/>
      <c r="O10" s="1"/>
    </row>
    <row r="11" spans="2:15" ht="35.1" customHeight="1">
      <c r="B11" s="480">
        <v>5</v>
      </c>
      <c r="C11" s="470" t="s">
        <v>770</v>
      </c>
      <c r="D11" s="449">
        <f>'5.KOZIOROŻCA -KOLIZJE ELEKT'!G40</f>
        <v>0</v>
      </c>
      <c r="E11" s="454"/>
      <c r="F11" s="463"/>
      <c r="G11" s="1"/>
      <c r="H11" s="1"/>
      <c r="I11" s="1"/>
      <c r="J11" s="1"/>
      <c r="K11" s="1"/>
      <c r="L11" s="1"/>
      <c r="M11" s="1"/>
      <c r="N11" s="1"/>
      <c r="O11" s="1"/>
    </row>
    <row r="12" spans="2:15" ht="35.1" customHeight="1">
      <c r="B12" s="480">
        <v>6</v>
      </c>
      <c r="C12" s="470" t="s">
        <v>450</v>
      </c>
      <c r="D12" s="449">
        <f>'6.KOZIOROŻCA- PRZEB. SIECI TEL '!G137</f>
        <v>0</v>
      </c>
      <c r="E12" s="454"/>
      <c r="F12" s="463"/>
      <c r="G12" s="1"/>
      <c r="H12" s="1"/>
      <c r="I12" s="1"/>
      <c r="J12" s="1"/>
      <c r="K12" s="1"/>
      <c r="L12" s="1"/>
      <c r="M12" s="1"/>
      <c r="N12" s="1"/>
      <c r="O12" s="1"/>
    </row>
    <row r="13" spans="2:15" ht="35.1" customHeight="1">
      <c r="B13" s="480">
        <v>7</v>
      </c>
      <c r="C13" s="470" t="s">
        <v>451</v>
      </c>
      <c r="D13" s="449">
        <f>'7.KOZIOROŻCA -MAŁA ARCHITEKTURA'!G12</f>
        <v>0</v>
      </c>
      <c r="E13" s="454"/>
      <c r="F13" s="463"/>
      <c r="G13" s="1"/>
      <c r="H13" s="1"/>
      <c r="I13" s="1"/>
      <c r="J13" s="1"/>
      <c r="K13" s="1"/>
      <c r="L13" s="1"/>
      <c r="M13" s="1"/>
      <c r="N13" s="1"/>
      <c r="O13" s="1"/>
    </row>
    <row r="14" spans="2:15" ht="35.1" customHeight="1">
      <c r="B14" s="480">
        <v>8</v>
      </c>
      <c r="C14" s="470" t="s">
        <v>452</v>
      </c>
      <c r="D14" s="449">
        <f>'8.KOZIOROŻCA- ZIELEŃ'!G46</f>
        <v>0</v>
      </c>
      <c r="E14" s="454"/>
      <c r="F14" s="463"/>
      <c r="G14" s="1"/>
      <c r="H14" s="1"/>
      <c r="I14" s="1"/>
      <c r="J14" s="1"/>
      <c r="K14" s="1"/>
      <c r="L14" s="1"/>
      <c r="M14" s="1"/>
      <c r="N14" s="1"/>
      <c r="O14" s="1"/>
    </row>
    <row r="15" spans="2:15" ht="35.1" customHeight="1">
      <c r="B15" s="480">
        <v>9</v>
      </c>
      <c r="C15" s="470" t="s">
        <v>453</v>
      </c>
      <c r="D15" s="449">
        <f>'9.ZEUSA - R.DROGOWE'!G79</f>
        <v>0</v>
      </c>
      <c r="E15" s="454"/>
      <c r="F15" s="463"/>
      <c r="G15" s="1"/>
      <c r="H15" s="1"/>
      <c r="I15" s="1"/>
      <c r="J15" s="1"/>
      <c r="K15" s="1"/>
      <c r="L15" s="1"/>
      <c r="M15" s="1"/>
      <c r="N15" s="1"/>
      <c r="O15" s="1"/>
    </row>
    <row r="16" spans="2:15" ht="35.1" customHeight="1">
      <c r="B16" s="480">
        <v>10</v>
      </c>
      <c r="C16" s="470" t="s">
        <v>409</v>
      </c>
      <c r="D16" s="449">
        <f>'10.ZEUSA- KANAL. DESZCZ'!G42</f>
        <v>0</v>
      </c>
      <c r="E16" s="454"/>
      <c r="F16" s="463"/>
      <c r="G16" s="1"/>
      <c r="H16" s="1"/>
      <c r="I16" s="1"/>
      <c r="J16" s="1"/>
      <c r="K16" s="1"/>
      <c r="L16" s="1"/>
      <c r="M16" s="1"/>
      <c r="N16" s="1"/>
      <c r="O16" s="1"/>
    </row>
    <row r="17" spans="2:15" ht="35.1" customHeight="1">
      <c r="B17" s="480">
        <v>11</v>
      </c>
      <c r="C17" s="470" t="s">
        <v>455</v>
      </c>
      <c r="D17" s="449">
        <f>'11.ZEUSA- GAZOCIĄGI'!G208</f>
        <v>0</v>
      </c>
      <c r="E17" s="454"/>
      <c r="F17" s="463"/>
      <c r="G17" s="1"/>
      <c r="H17" s="1"/>
      <c r="I17" s="1"/>
      <c r="J17" s="1"/>
      <c r="K17" s="1"/>
      <c r="L17" s="1"/>
      <c r="M17" s="1"/>
      <c r="N17" s="1"/>
      <c r="O17" s="1"/>
    </row>
    <row r="18" spans="2:15" ht="35.1" customHeight="1">
      <c r="B18" s="480">
        <v>12</v>
      </c>
      <c r="C18" s="470" t="s">
        <v>411</v>
      </c>
      <c r="D18" s="449">
        <f>'12.ZEUSA - OŚWIETLENIE'!G60</f>
        <v>0</v>
      </c>
      <c r="E18" s="454"/>
      <c r="F18" s="463"/>
      <c r="G18" s="1"/>
      <c r="H18" s="1"/>
      <c r="I18" s="1"/>
      <c r="J18" s="1"/>
      <c r="K18" s="1"/>
      <c r="L18" s="1"/>
      <c r="M18" s="1"/>
      <c r="N18" s="1"/>
      <c r="O18" s="1"/>
    </row>
    <row r="19" spans="2:15" ht="35.1" customHeight="1">
      <c r="B19" s="480">
        <v>13</v>
      </c>
      <c r="C19" s="470" t="s">
        <v>454</v>
      </c>
      <c r="D19" s="449">
        <f>'13.ZEUSA -KOLIZJE ELEKT'!G38</f>
        <v>0</v>
      </c>
      <c r="E19" s="454"/>
      <c r="F19" s="463"/>
      <c r="G19" s="1"/>
      <c r="H19" s="1"/>
      <c r="I19" s="1"/>
      <c r="J19" s="1"/>
      <c r="K19" s="1"/>
      <c r="L19" s="1"/>
      <c r="M19" s="1"/>
      <c r="N19" s="1"/>
      <c r="O19" s="1"/>
    </row>
    <row r="20" spans="2:15" ht="35.1" customHeight="1">
      <c r="B20" s="480">
        <v>14</v>
      </c>
      <c r="C20" s="470" t="s">
        <v>456</v>
      </c>
      <c r="D20" s="449">
        <f>'14.ZEUSA- PRZEB. SIECI'!G9</f>
        <v>0</v>
      </c>
      <c r="E20" s="454"/>
      <c r="F20" s="463"/>
      <c r="G20" s="1"/>
      <c r="H20" s="1"/>
      <c r="I20" s="1"/>
      <c r="J20" s="1"/>
      <c r="K20" s="1"/>
      <c r="L20" s="1"/>
      <c r="M20" s="1"/>
      <c r="N20" s="1"/>
      <c r="O20" s="1"/>
    </row>
    <row r="21" spans="2:15" ht="35.1" customHeight="1">
      <c r="B21" s="480">
        <v>15</v>
      </c>
      <c r="C21" s="470" t="s">
        <v>698</v>
      </c>
      <c r="D21" s="449">
        <f>'15.ZEUSA -MAŁA ARCHITEK'!G7</f>
        <v>0</v>
      </c>
      <c r="E21" s="454"/>
      <c r="F21" s="463"/>
      <c r="G21" s="1"/>
      <c r="H21" s="1"/>
      <c r="I21" s="1"/>
      <c r="J21" s="1"/>
      <c r="K21" s="1"/>
      <c r="L21" s="1"/>
      <c r="M21" s="1"/>
      <c r="N21" s="1"/>
      <c r="O21" s="1"/>
    </row>
    <row r="22" spans="2:15" ht="35.1" customHeight="1">
      <c r="B22" s="480">
        <v>16</v>
      </c>
      <c r="C22" s="470" t="s">
        <v>699</v>
      </c>
      <c r="D22" s="449">
        <f>'16.ZEUSA- ZIELEŃ'!G27</f>
        <v>0</v>
      </c>
      <c r="E22" s="454"/>
      <c r="F22" s="463"/>
      <c r="G22" s="1"/>
      <c r="H22" s="1"/>
      <c r="I22" s="1"/>
      <c r="J22" s="1"/>
      <c r="K22" s="1"/>
      <c r="L22" s="1"/>
      <c r="M22" s="1"/>
      <c r="N22" s="1"/>
      <c r="O22" s="1"/>
    </row>
    <row r="23" spans="2:15" ht="35.1" customHeight="1">
      <c r="B23" s="480">
        <v>17</v>
      </c>
      <c r="C23" s="470" t="s">
        <v>457</v>
      </c>
      <c r="D23" s="449">
        <f>'17.JUNONY - R.DROGOWE'!G42</f>
        <v>0</v>
      </c>
      <c r="E23" s="454"/>
      <c r="F23" s="463"/>
      <c r="G23" s="1"/>
      <c r="H23" s="1"/>
      <c r="I23" s="1"/>
      <c r="J23" s="1"/>
      <c r="K23" s="1"/>
      <c r="L23" s="1"/>
      <c r="M23" s="1"/>
      <c r="N23" s="1"/>
      <c r="O23" s="1"/>
    </row>
    <row r="24" spans="2:15" ht="35.1" customHeight="1">
      <c r="B24" s="488" t="s">
        <v>53</v>
      </c>
      <c r="C24" s="489"/>
      <c r="D24" s="450">
        <f>SUM(D7:D23)</f>
        <v>0</v>
      </c>
      <c r="E24" s="454"/>
      <c r="F24" s="463"/>
      <c r="G24" s="1"/>
      <c r="H24" s="1"/>
      <c r="I24" s="1"/>
      <c r="J24" s="1"/>
      <c r="K24" s="1"/>
      <c r="L24" s="1"/>
      <c r="M24" s="1"/>
      <c r="N24" s="1"/>
      <c r="O24" s="1"/>
    </row>
    <row r="25" spans="2:15" ht="35.1" customHeight="1">
      <c r="B25" s="483" t="s">
        <v>1041</v>
      </c>
      <c r="C25" s="484"/>
      <c r="D25" s="450">
        <f>ROUND(D24*0.23,2)</f>
        <v>0</v>
      </c>
      <c r="E25" s="454"/>
      <c r="F25" s="463"/>
      <c r="G25" s="1"/>
      <c r="H25" s="1"/>
      <c r="I25" s="1"/>
      <c r="J25" s="1"/>
      <c r="K25" s="1"/>
      <c r="L25" s="1"/>
      <c r="M25" s="1"/>
      <c r="N25" s="1"/>
      <c r="O25" s="1"/>
    </row>
    <row r="26" spans="2:15" ht="35.1" customHeight="1">
      <c r="B26" s="485" t="s">
        <v>54</v>
      </c>
      <c r="C26" s="486"/>
      <c r="D26" s="451">
        <f>SUM(D24:D25)</f>
        <v>0</v>
      </c>
      <c r="E26" s="454"/>
      <c r="F26" s="463"/>
      <c r="G26" s="1"/>
      <c r="H26" s="1"/>
      <c r="I26" s="1"/>
      <c r="J26" s="1"/>
      <c r="K26" s="1"/>
      <c r="L26" s="1"/>
      <c r="M26" s="1"/>
      <c r="N26" s="1"/>
      <c r="O26" s="1"/>
    </row>
    <row r="27" spans="2:15" ht="18.75" customHeight="1">
      <c r="B27" s="438"/>
      <c r="C27" s="439"/>
      <c r="D27" s="472"/>
      <c r="E27" s="454"/>
      <c r="F27" s="463"/>
      <c r="G27" s="1"/>
      <c r="H27" s="1"/>
      <c r="I27" s="1"/>
      <c r="J27" s="1"/>
      <c r="K27" s="1"/>
      <c r="L27" s="1"/>
      <c r="M27" s="1"/>
      <c r="N27" s="1"/>
      <c r="O27" s="1"/>
    </row>
    <row r="28" spans="2:15" ht="47.25" customHeight="1">
      <c r="B28" s="495" t="s">
        <v>1039</v>
      </c>
      <c r="C28" s="496"/>
      <c r="D28" s="497"/>
      <c r="E28" s="454"/>
      <c r="F28" s="463"/>
      <c r="G28" s="1"/>
      <c r="H28" s="1"/>
      <c r="I28" s="1"/>
      <c r="J28" s="1"/>
      <c r="K28" s="1"/>
      <c r="L28" s="1"/>
      <c r="M28" s="1"/>
      <c r="N28" s="1"/>
      <c r="O28" s="1"/>
    </row>
    <row r="29" spans="2:15" ht="47.25" customHeight="1">
      <c r="B29" s="467" t="s">
        <v>105</v>
      </c>
      <c r="C29" s="468" t="s">
        <v>106</v>
      </c>
      <c r="D29" s="469" t="s">
        <v>43</v>
      </c>
      <c r="E29" s="454"/>
      <c r="F29" s="463"/>
      <c r="G29" s="1"/>
      <c r="H29" s="1"/>
      <c r="I29" s="1"/>
      <c r="J29" s="1"/>
      <c r="K29" s="1"/>
      <c r="L29" s="1"/>
      <c r="M29" s="1"/>
      <c r="N29" s="1"/>
      <c r="O29" s="1"/>
    </row>
    <row r="30" spans="2:15" ht="35.1" customHeight="1">
      <c r="B30" s="480" t="s">
        <v>894</v>
      </c>
      <c r="C30" s="470" t="s">
        <v>1031</v>
      </c>
      <c r="D30" s="449">
        <f>'18.KOZIOROŻCA - WODOCIĄG'!G314</f>
        <v>0</v>
      </c>
      <c r="E30" s="454"/>
      <c r="F30" s="463"/>
      <c r="G30" s="1"/>
      <c r="H30" s="1"/>
      <c r="I30" s="1"/>
      <c r="J30" s="1"/>
      <c r="K30" s="1"/>
      <c r="L30" s="1"/>
      <c r="M30" s="1"/>
      <c r="N30" s="1"/>
      <c r="O30" s="1"/>
    </row>
    <row r="31" spans="2:15" ht="35.1" customHeight="1">
      <c r="B31" s="480" t="s">
        <v>895</v>
      </c>
      <c r="C31" s="470" t="s">
        <v>1060</v>
      </c>
      <c r="D31" s="449">
        <f>'19.KEPLERA - WODOCIĄG'!G129</f>
        <v>0</v>
      </c>
      <c r="E31" s="454"/>
      <c r="F31" s="463"/>
      <c r="G31" s="1"/>
      <c r="H31" s="1"/>
      <c r="I31" s="1"/>
      <c r="J31" s="1"/>
      <c r="K31" s="1"/>
      <c r="L31" s="1"/>
      <c r="M31" s="1"/>
      <c r="N31" s="1"/>
      <c r="O31" s="1"/>
    </row>
    <row r="32" spans="2:15" ht="30" customHeight="1">
      <c r="B32" s="488" t="s">
        <v>53</v>
      </c>
      <c r="C32" s="489"/>
      <c r="D32" s="450">
        <f>SUM(D30:D31)</f>
        <v>0</v>
      </c>
      <c r="E32" s="473"/>
      <c r="F32" s="463"/>
      <c r="G32" s="1"/>
      <c r="H32" s="1"/>
      <c r="I32" s="1"/>
      <c r="J32" s="1"/>
      <c r="K32" s="1"/>
      <c r="L32" s="1"/>
      <c r="M32" s="1"/>
      <c r="N32" s="1"/>
      <c r="O32" s="1"/>
    </row>
    <row r="33" spans="2:15" ht="30" customHeight="1">
      <c r="B33" s="483" t="s">
        <v>1041</v>
      </c>
      <c r="C33" s="484"/>
      <c r="D33" s="452">
        <f>ROUND(D32*0.23,2)</f>
        <v>0</v>
      </c>
      <c r="E33" s="454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30" customHeight="1">
      <c r="B34" s="485" t="s">
        <v>54</v>
      </c>
      <c r="C34" s="486"/>
      <c r="D34" s="453">
        <f>SUM(D32:D33)</f>
        <v>0</v>
      </c>
      <c r="E34" s="46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454"/>
      <c r="E35" s="454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454"/>
      <c r="E36" s="454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35.1" customHeight="1">
      <c r="B37" s="481" t="s">
        <v>1032</v>
      </c>
      <c r="C37" s="491" t="s">
        <v>1033</v>
      </c>
      <c r="D37" s="491"/>
      <c r="E37" s="481" t="s">
        <v>1059</v>
      </c>
      <c r="G37" s="1"/>
      <c r="H37" s="1"/>
      <c r="I37" s="1"/>
      <c r="J37" s="1"/>
      <c r="K37" s="1"/>
      <c r="L37" s="1"/>
      <c r="M37" s="1"/>
      <c r="N37" s="1"/>
      <c r="O37" s="1"/>
    </row>
    <row r="38" spans="2:15" ht="44.25" customHeight="1">
      <c r="B38" s="482"/>
      <c r="C38" s="474" t="s">
        <v>1035</v>
      </c>
      <c r="D38" s="474" t="s">
        <v>1034</v>
      </c>
      <c r="E38" s="482"/>
      <c r="G38" s="1"/>
      <c r="H38" s="1"/>
      <c r="I38" s="1"/>
      <c r="J38" s="1"/>
      <c r="K38" s="1"/>
      <c r="L38" s="1"/>
      <c r="M38" s="1"/>
      <c r="N38" s="1"/>
      <c r="O38" s="1"/>
    </row>
    <row r="39" spans="2:15" ht="35.1" customHeight="1">
      <c r="B39" s="475" t="s">
        <v>1036</v>
      </c>
      <c r="C39" s="455">
        <f>D24</f>
        <v>0</v>
      </c>
      <c r="D39" s="455">
        <f>D32</f>
        <v>0</v>
      </c>
      <c r="E39" s="476"/>
      <c r="G39" s="1"/>
      <c r="H39" s="1"/>
      <c r="I39" s="1"/>
      <c r="J39" s="1"/>
      <c r="K39" s="1"/>
      <c r="L39" s="1"/>
      <c r="M39" s="1"/>
      <c r="N39" s="1"/>
      <c r="O39" s="1"/>
    </row>
    <row r="40" spans="2:15" ht="35.1" customHeight="1">
      <c r="B40" s="477" t="s">
        <v>1037</v>
      </c>
      <c r="C40" s="456">
        <f>D25</f>
        <v>0</v>
      </c>
      <c r="D40" s="456">
        <f t="shared" ref="D40:D41" si="0">D33</f>
        <v>0</v>
      </c>
      <c r="E40" s="478"/>
      <c r="G40" s="1"/>
      <c r="H40" s="1"/>
      <c r="I40" s="1"/>
      <c r="J40" s="1"/>
      <c r="K40" s="1"/>
      <c r="L40" s="1"/>
      <c r="M40" s="1"/>
      <c r="N40" s="1"/>
      <c r="O40" s="1"/>
    </row>
    <row r="41" spans="2:15" ht="35.1" customHeight="1">
      <c r="B41" s="479" t="s">
        <v>1040</v>
      </c>
      <c r="C41" s="457">
        <f>D26</f>
        <v>0</v>
      </c>
      <c r="D41" s="458">
        <f t="shared" si="0"/>
        <v>0</v>
      </c>
      <c r="E41" s="459">
        <f>SUM(C41:D41)</f>
        <v>0</v>
      </c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1"/>
      <c r="D42" s="454"/>
      <c r="E42" s="454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>
      <c r="B43" s="1"/>
      <c r="C43" s="1"/>
      <c r="D43" s="454"/>
      <c r="E43" s="454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>
      <c r="B44" s="1"/>
      <c r="C44" s="1"/>
      <c r="D44" s="454"/>
      <c r="E44" s="454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>
      <c r="B45" s="1"/>
      <c r="C45" s="1"/>
      <c r="D45" s="454"/>
      <c r="E45" s="454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>
      <c r="B46" s="1"/>
      <c r="C46" s="1"/>
      <c r="D46" s="454"/>
      <c r="E46" s="454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>
      <c r="B47" s="1"/>
      <c r="C47" s="1"/>
      <c r="D47" s="454"/>
      <c r="E47" s="454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>
      <c r="B48" s="1"/>
      <c r="C48" s="1"/>
      <c r="D48" s="454"/>
      <c r="E48" s="454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454"/>
      <c r="E49" s="45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454"/>
      <c r="E50" s="454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454"/>
      <c r="E51" s="454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454"/>
      <c r="E52" s="454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454"/>
      <c r="E53" s="454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454"/>
      <c r="E54" s="454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454"/>
      <c r="E55" s="454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454"/>
      <c r="E56" s="454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sheetProtection sheet="1" objects="1" scenarios="1" selectLockedCells="1" selectUnlockedCells="1"/>
  <mergeCells count="13">
    <mergeCell ref="E37:E38"/>
    <mergeCell ref="B33:C33"/>
    <mergeCell ref="B34:C34"/>
    <mergeCell ref="B2:D2"/>
    <mergeCell ref="B32:C32"/>
    <mergeCell ref="B3:D3"/>
    <mergeCell ref="C37:D37"/>
    <mergeCell ref="B37:B38"/>
    <mergeCell ref="B5:D5"/>
    <mergeCell ref="B24:C24"/>
    <mergeCell ref="B25:C25"/>
    <mergeCell ref="B26:C26"/>
    <mergeCell ref="B28:D28"/>
  </mergeCells>
  <pageMargins left="0.7" right="0.7" top="0.75" bottom="0.75" header="0.3" footer="0.3"/>
  <pageSetup scale="64" orientation="portrait" r:id="rId1"/>
  <rowBreaks count="1" manualBreakCount="1">
    <brk id="27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81"/>
  <sheetViews>
    <sheetView showZeros="0" topLeftCell="A67" zoomScale="85" zoomScaleNormal="85" zoomScaleSheetLayoutView="85" workbookViewId="0">
      <selection activeCell="F15" sqref="F15"/>
    </sheetView>
  </sheetViews>
  <sheetFormatPr defaultRowHeight="15"/>
  <cols>
    <col min="1" max="1" width="9.140625" style="121"/>
    <col min="2" max="2" width="8.85546875" style="118" customWidth="1"/>
    <col min="3" max="3" width="64.85546875" style="146" customWidth="1"/>
    <col min="4" max="4" width="8.85546875" style="147" customWidth="1"/>
    <col min="5" max="5" width="14.28515625" style="272" customWidth="1"/>
    <col min="6" max="6" width="16.85546875" style="149" customWidth="1"/>
    <col min="7" max="7" width="19.7109375" style="149" customWidth="1"/>
    <col min="8" max="16384" width="9.140625" style="121"/>
  </cols>
  <sheetData>
    <row r="1" spans="2:7">
      <c r="C1" s="119"/>
      <c r="D1" s="118"/>
      <c r="E1" s="269"/>
      <c r="F1" s="119"/>
      <c r="G1" s="119"/>
    </row>
    <row r="2" spans="2:7" ht="32.25" customHeight="1">
      <c r="B2" s="498" t="s">
        <v>0</v>
      </c>
      <c r="C2" s="498"/>
      <c r="D2" s="498"/>
      <c r="E2" s="498"/>
      <c r="F2" s="498"/>
      <c r="G2" s="498"/>
    </row>
    <row r="3" spans="2:7" ht="24" customHeight="1">
      <c r="B3" s="498" t="s">
        <v>401</v>
      </c>
      <c r="C3" s="498"/>
      <c r="D3" s="498"/>
      <c r="E3" s="498"/>
      <c r="F3" s="498"/>
      <c r="G3" s="498"/>
    </row>
    <row r="4" spans="2:7" ht="15" customHeight="1" thickBot="1">
      <c r="C4" s="118"/>
      <c r="D4" s="118"/>
      <c r="E4" s="269"/>
      <c r="F4" s="122"/>
      <c r="G4" s="122"/>
    </row>
    <row r="5" spans="2:7" ht="45">
      <c r="B5" s="123" t="s">
        <v>1</v>
      </c>
      <c r="C5" s="124" t="s">
        <v>2</v>
      </c>
      <c r="D5" s="125" t="s">
        <v>3</v>
      </c>
      <c r="E5" s="270" t="s">
        <v>4</v>
      </c>
      <c r="F5" s="125" t="s">
        <v>5</v>
      </c>
      <c r="G5" s="127" t="s">
        <v>6</v>
      </c>
    </row>
    <row r="6" spans="2:7" ht="23.25" customHeight="1" thickBot="1">
      <c r="B6" s="128">
        <v>1</v>
      </c>
      <c r="C6" s="129">
        <v>2</v>
      </c>
      <c r="D6" s="130">
        <v>3</v>
      </c>
      <c r="E6" s="271">
        <v>4</v>
      </c>
      <c r="F6" s="130">
        <v>5</v>
      </c>
      <c r="G6" s="131">
        <v>6</v>
      </c>
    </row>
    <row r="7" spans="2:7" ht="30" customHeight="1">
      <c r="B7" s="31" t="s">
        <v>66</v>
      </c>
      <c r="C7" s="32" t="s">
        <v>7</v>
      </c>
      <c r="D7" s="33"/>
      <c r="E7" s="34"/>
      <c r="F7" s="46"/>
      <c r="G7" s="47"/>
    </row>
    <row r="8" spans="2:7" ht="33.75" customHeight="1">
      <c r="B8" s="35">
        <v>1</v>
      </c>
      <c r="C8" s="265" t="s">
        <v>108</v>
      </c>
      <c r="D8" s="266" t="s">
        <v>38</v>
      </c>
      <c r="E8" s="274">
        <v>0.63</v>
      </c>
      <c r="F8" s="36"/>
      <c r="G8" s="37">
        <f t="shared" ref="G8" si="0">ROUND(F8*E8,2)</f>
        <v>0</v>
      </c>
    </row>
    <row r="9" spans="2:7" ht="30" customHeight="1">
      <c r="B9" s="38"/>
      <c r="C9" s="39" t="s">
        <v>9</v>
      </c>
      <c r="D9" s="40"/>
      <c r="E9" s="140"/>
      <c r="F9" s="42"/>
      <c r="G9" s="43">
        <f>SUBTOTAL(109,G8:G8)</f>
        <v>0</v>
      </c>
    </row>
    <row r="10" spans="2:7" ht="30" customHeight="1">
      <c r="B10" s="31" t="s">
        <v>67</v>
      </c>
      <c r="C10" s="32" t="s">
        <v>10</v>
      </c>
      <c r="D10" s="33"/>
      <c r="E10" s="178"/>
      <c r="F10" s="48"/>
      <c r="G10" s="47"/>
    </row>
    <row r="11" spans="2:7" ht="51.75" customHeight="1">
      <c r="B11" s="35">
        <v>2</v>
      </c>
      <c r="C11" s="294" t="s">
        <v>829</v>
      </c>
      <c r="D11" s="266" t="s">
        <v>8</v>
      </c>
      <c r="E11" s="274">
        <v>2553</v>
      </c>
      <c r="F11" s="36"/>
      <c r="G11" s="37">
        <f t="shared" ref="G11:G17" si="1">ROUND(F11*E11,2)</f>
        <v>0</v>
      </c>
    </row>
    <row r="12" spans="2:7" ht="56.25" customHeight="1">
      <c r="B12" s="35">
        <v>3</v>
      </c>
      <c r="C12" s="294" t="s">
        <v>830</v>
      </c>
      <c r="D12" s="266" t="s">
        <v>8</v>
      </c>
      <c r="E12" s="274">
        <v>172</v>
      </c>
      <c r="F12" s="36"/>
      <c r="G12" s="37">
        <f t="shared" si="1"/>
        <v>0</v>
      </c>
    </row>
    <row r="13" spans="2:7" ht="49.5" customHeight="1">
      <c r="B13" s="35">
        <v>4</v>
      </c>
      <c r="C13" s="294" t="s">
        <v>835</v>
      </c>
      <c r="D13" s="266" t="s">
        <v>8</v>
      </c>
      <c r="E13" s="274">
        <v>12</v>
      </c>
      <c r="F13" s="36"/>
      <c r="G13" s="37">
        <f t="shared" si="1"/>
        <v>0</v>
      </c>
    </row>
    <row r="14" spans="2:7" ht="42.75" customHeight="1">
      <c r="B14" s="35">
        <v>5</v>
      </c>
      <c r="C14" s="294" t="s">
        <v>837</v>
      </c>
      <c r="D14" s="266" t="s">
        <v>11</v>
      </c>
      <c r="E14" s="274">
        <v>81</v>
      </c>
      <c r="F14" s="36"/>
      <c r="G14" s="37">
        <f t="shared" si="1"/>
        <v>0</v>
      </c>
    </row>
    <row r="15" spans="2:7" ht="54" customHeight="1">
      <c r="B15" s="35">
        <v>6</v>
      </c>
      <c r="C15" s="294" t="s">
        <v>838</v>
      </c>
      <c r="D15" s="266" t="s">
        <v>11</v>
      </c>
      <c r="E15" s="274">
        <v>14</v>
      </c>
      <c r="F15" s="36"/>
      <c r="G15" s="37">
        <f t="shared" si="1"/>
        <v>0</v>
      </c>
    </row>
    <row r="16" spans="2:7" ht="42.75" customHeight="1">
      <c r="B16" s="35">
        <v>7</v>
      </c>
      <c r="C16" s="106" t="s">
        <v>465</v>
      </c>
      <c r="D16" s="266" t="s">
        <v>28</v>
      </c>
      <c r="E16" s="274">
        <v>12</v>
      </c>
      <c r="F16" s="36"/>
      <c r="G16" s="37">
        <f t="shared" si="1"/>
        <v>0</v>
      </c>
    </row>
    <row r="17" spans="2:7" ht="68.25" customHeight="1">
      <c r="B17" s="35">
        <v>8</v>
      </c>
      <c r="C17" s="106" t="s">
        <v>466</v>
      </c>
      <c r="D17" s="266" t="s">
        <v>28</v>
      </c>
      <c r="E17" s="274">
        <v>5</v>
      </c>
      <c r="F17" s="36"/>
      <c r="G17" s="37">
        <f t="shared" si="1"/>
        <v>0</v>
      </c>
    </row>
    <row r="18" spans="2:7" ht="30" customHeight="1">
      <c r="B18" s="38"/>
      <c r="C18" s="39" t="s">
        <v>12</v>
      </c>
      <c r="D18" s="40"/>
      <c r="E18" s="140"/>
      <c r="F18" s="42"/>
      <c r="G18" s="43">
        <f>SUBTOTAL(109,G11:G17)</f>
        <v>0</v>
      </c>
    </row>
    <row r="19" spans="2:7" ht="30" customHeight="1">
      <c r="B19" s="44" t="s">
        <v>72</v>
      </c>
      <c r="C19" s="32" t="s">
        <v>13</v>
      </c>
      <c r="D19" s="33"/>
      <c r="E19" s="178"/>
      <c r="F19" s="48"/>
      <c r="G19" s="47"/>
    </row>
    <row r="20" spans="2:7" ht="39.75" customHeight="1">
      <c r="B20" s="35">
        <v>9</v>
      </c>
      <c r="C20" s="106" t="s">
        <v>467</v>
      </c>
      <c r="D20" s="107" t="s">
        <v>14</v>
      </c>
      <c r="E20" s="274">
        <v>7707</v>
      </c>
      <c r="F20" s="36"/>
      <c r="G20" s="37">
        <f t="shared" ref="G20:G27" si="2">ROUND(F20*E20,2)</f>
        <v>0</v>
      </c>
    </row>
    <row r="21" spans="2:7" ht="33" customHeight="1">
      <c r="B21" s="35">
        <v>10</v>
      </c>
      <c r="C21" s="106" t="s">
        <v>468</v>
      </c>
      <c r="D21" s="107" t="s">
        <v>14</v>
      </c>
      <c r="E21" s="274">
        <v>1783</v>
      </c>
      <c r="F21" s="36"/>
      <c r="G21" s="37">
        <f t="shared" si="2"/>
        <v>0</v>
      </c>
    </row>
    <row r="22" spans="2:7" ht="30" customHeight="1">
      <c r="B22" s="35">
        <v>11</v>
      </c>
      <c r="C22" s="106" t="s">
        <v>469</v>
      </c>
      <c r="D22" s="107" t="s">
        <v>8</v>
      </c>
      <c r="E22" s="274">
        <v>11340</v>
      </c>
      <c r="F22" s="36"/>
      <c r="G22" s="37">
        <f t="shared" si="2"/>
        <v>0</v>
      </c>
    </row>
    <row r="23" spans="2:7" ht="30" customHeight="1">
      <c r="B23" s="35">
        <v>12</v>
      </c>
      <c r="C23" s="265" t="s">
        <v>865</v>
      </c>
      <c r="D23" s="266" t="s">
        <v>14</v>
      </c>
      <c r="E23" s="274">
        <v>2400</v>
      </c>
      <c r="F23" s="36"/>
      <c r="G23" s="37">
        <f t="shared" si="2"/>
        <v>0</v>
      </c>
    </row>
    <row r="24" spans="2:7" ht="35.25" customHeight="1">
      <c r="B24" s="35">
        <v>13</v>
      </c>
      <c r="C24" s="265" t="s">
        <v>109</v>
      </c>
      <c r="D24" s="266" t="s">
        <v>14</v>
      </c>
      <c r="E24" s="274">
        <v>2400</v>
      </c>
      <c r="F24" s="36"/>
      <c r="G24" s="37">
        <f t="shared" si="2"/>
        <v>0</v>
      </c>
    </row>
    <row r="25" spans="2:7" ht="30" customHeight="1">
      <c r="B25" s="35">
        <v>14</v>
      </c>
      <c r="C25" s="265" t="s">
        <v>779</v>
      </c>
      <c r="D25" s="266" t="s">
        <v>8</v>
      </c>
      <c r="E25" s="274">
        <v>8000</v>
      </c>
      <c r="F25" s="36"/>
      <c r="G25" s="37">
        <f t="shared" si="2"/>
        <v>0</v>
      </c>
    </row>
    <row r="26" spans="2:7" ht="30" customHeight="1">
      <c r="B26" s="35">
        <v>15</v>
      </c>
      <c r="C26" s="265" t="s">
        <v>402</v>
      </c>
      <c r="D26" s="266" t="s">
        <v>8</v>
      </c>
      <c r="E26" s="274">
        <v>7553</v>
      </c>
      <c r="F26" s="36"/>
      <c r="G26" s="37">
        <f t="shared" si="2"/>
        <v>0</v>
      </c>
    </row>
    <row r="27" spans="2:7" ht="48.75" customHeight="1">
      <c r="B27" s="35">
        <v>16</v>
      </c>
      <c r="C27" s="265" t="s">
        <v>778</v>
      </c>
      <c r="D27" s="266" t="s">
        <v>14</v>
      </c>
      <c r="E27" s="274">
        <v>1581</v>
      </c>
      <c r="F27" s="36"/>
      <c r="G27" s="37">
        <f t="shared" si="2"/>
        <v>0</v>
      </c>
    </row>
    <row r="28" spans="2:7" ht="30" customHeight="1">
      <c r="B28" s="38"/>
      <c r="C28" s="39" t="s">
        <v>15</v>
      </c>
      <c r="D28" s="40"/>
      <c r="E28" s="140"/>
      <c r="F28" s="42"/>
      <c r="G28" s="43">
        <f>SUBTOTAL(109,G20:G27)</f>
        <v>0</v>
      </c>
    </row>
    <row r="29" spans="2:7" ht="30" customHeight="1">
      <c r="B29" s="44" t="s">
        <v>73</v>
      </c>
      <c r="C29" s="32" t="s">
        <v>16</v>
      </c>
      <c r="D29" s="33"/>
      <c r="E29" s="178"/>
      <c r="F29" s="48"/>
      <c r="G29" s="47"/>
    </row>
    <row r="30" spans="2:7" ht="42.75" customHeight="1">
      <c r="B30" s="45" t="s">
        <v>79</v>
      </c>
      <c r="C30" s="32" t="s">
        <v>17</v>
      </c>
      <c r="D30" s="33"/>
      <c r="E30" s="178"/>
      <c r="F30" s="48"/>
      <c r="G30" s="47"/>
    </row>
    <row r="31" spans="2:7" ht="42.75" customHeight="1">
      <c r="B31" s="35">
        <v>17</v>
      </c>
      <c r="C31" s="265" t="s">
        <v>111</v>
      </c>
      <c r="D31" s="266" t="s">
        <v>8</v>
      </c>
      <c r="E31" s="274">
        <v>6126</v>
      </c>
      <c r="F31" s="36"/>
      <c r="G31" s="37">
        <f>ROUND(F31*E31,2)</f>
        <v>0</v>
      </c>
    </row>
    <row r="32" spans="2:7" ht="42.75" customHeight="1">
      <c r="B32" s="35">
        <v>18</v>
      </c>
      <c r="C32" s="265" t="s">
        <v>114</v>
      </c>
      <c r="D32" s="266" t="s">
        <v>8</v>
      </c>
      <c r="E32" s="274">
        <v>3557</v>
      </c>
      <c r="F32" s="36"/>
      <c r="G32" s="37">
        <f>ROUND(F32*E32,2)</f>
        <v>0</v>
      </c>
    </row>
    <row r="33" spans="2:7" ht="42.75" customHeight="1">
      <c r="B33" s="35">
        <v>19</v>
      </c>
      <c r="C33" s="265" t="s">
        <v>112</v>
      </c>
      <c r="D33" s="266" t="s">
        <v>8</v>
      </c>
      <c r="E33" s="274">
        <v>3557</v>
      </c>
      <c r="F33" s="36"/>
      <c r="G33" s="37">
        <f t="shared" ref="G33:G36" si="3">ROUND(F33*E33,2)</f>
        <v>0</v>
      </c>
    </row>
    <row r="34" spans="2:7" ht="42.75" customHeight="1">
      <c r="B34" s="35">
        <v>20</v>
      </c>
      <c r="C34" s="265" t="s">
        <v>114</v>
      </c>
      <c r="D34" s="266" t="s">
        <v>8</v>
      </c>
      <c r="E34" s="274">
        <v>4415</v>
      </c>
      <c r="F34" s="36"/>
      <c r="G34" s="37">
        <f t="shared" si="3"/>
        <v>0</v>
      </c>
    </row>
    <row r="35" spans="2:7" ht="42.75" customHeight="1">
      <c r="B35" s="35">
        <v>21</v>
      </c>
      <c r="C35" s="265" t="s">
        <v>115</v>
      </c>
      <c r="D35" s="266" t="s">
        <v>8</v>
      </c>
      <c r="E35" s="274">
        <v>3557</v>
      </c>
      <c r="F35" s="36"/>
      <c r="G35" s="37">
        <f t="shared" si="3"/>
        <v>0</v>
      </c>
    </row>
    <row r="36" spans="2:7" ht="42.75" customHeight="1">
      <c r="B36" s="35">
        <v>22</v>
      </c>
      <c r="C36" s="265" t="s">
        <v>116</v>
      </c>
      <c r="D36" s="266" t="s">
        <v>8</v>
      </c>
      <c r="E36" s="274">
        <v>3557</v>
      </c>
      <c r="F36" s="36"/>
      <c r="G36" s="37">
        <f t="shared" si="3"/>
        <v>0</v>
      </c>
    </row>
    <row r="37" spans="2:7" ht="42.75" customHeight="1">
      <c r="B37" s="45" t="s">
        <v>80</v>
      </c>
      <c r="C37" s="32" t="s">
        <v>18</v>
      </c>
      <c r="D37" s="33"/>
      <c r="E37" s="178"/>
      <c r="F37" s="48"/>
      <c r="G37" s="47"/>
    </row>
    <row r="38" spans="2:7" ht="42.75" customHeight="1">
      <c r="B38" s="35">
        <v>23</v>
      </c>
      <c r="C38" s="265" t="s">
        <v>396</v>
      </c>
      <c r="D38" s="266" t="s">
        <v>8</v>
      </c>
      <c r="E38" s="274">
        <v>3557</v>
      </c>
      <c r="F38" s="36"/>
      <c r="G38" s="37">
        <f>ROUND(F38*E38,2)</f>
        <v>0</v>
      </c>
    </row>
    <row r="39" spans="2:7" ht="42.75" customHeight="1">
      <c r="B39" s="35">
        <v>24</v>
      </c>
      <c r="C39" s="265" t="s">
        <v>399</v>
      </c>
      <c r="D39" s="266" t="s">
        <v>8</v>
      </c>
      <c r="E39" s="274">
        <v>1425</v>
      </c>
      <c r="F39" s="36"/>
      <c r="G39" s="37">
        <f t="shared" ref="G39:G42" si="4">ROUND(F39*E39,2)</f>
        <v>0</v>
      </c>
    </row>
    <row r="40" spans="2:7" ht="42.75" customHeight="1">
      <c r="B40" s="35">
        <v>25</v>
      </c>
      <c r="C40" s="265" t="s">
        <v>397</v>
      </c>
      <c r="D40" s="266" t="s">
        <v>8</v>
      </c>
      <c r="E40" s="274">
        <v>243</v>
      </c>
      <c r="F40" s="36"/>
      <c r="G40" s="37">
        <f t="shared" si="4"/>
        <v>0</v>
      </c>
    </row>
    <row r="41" spans="2:7" ht="42.75" customHeight="1">
      <c r="B41" s="35">
        <v>26</v>
      </c>
      <c r="C41" s="265" t="s">
        <v>398</v>
      </c>
      <c r="D41" s="266" t="s">
        <v>8</v>
      </c>
      <c r="E41" s="274">
        <v>70</v>
      </c>
      <c r="F41" s="36"/>
      <c r="G41" s="37">
        <f t="shared" si="4"/>
        <v>0</v>
      </c>
    </row>
    <row r="42" spans="2:7" ht="42.75" customHeight="1">
      <c r="B42" s="35">
        <v>27</v>
      </c>
      <c r="C42" s="265" t="s">
        <v>399</v>
      </c>
      <c r="D42" s="266" t="s">
        <v>8</v>
      </c>
      <c r="E42" s="274">
        <v>2855</v>
      </c>
      <c r="F42" s="36"/>
      <c r="G42" s="37">
        <f t="shared" si="4"/>
        <v>0</v>
      </c>
    </row>
    <row r="43" spans="2:7" ht="42.75" customHeight="1">
      <c r="B43" s="45" t="s">
        <v>81</v>
      </c>
      <c r="C43" s="32" t="s">
        <v>119</v>
      </c>
      <c r="D43" s="33"/>
      <c r="E43" s="178"/>
      <c r="F43" s="48"/>
      <c r="G43" s="47"/>
    </row>
    <row r="44" spans="2:7" ht="42.75" customHeight="1">
      <c r="B44" s="35">
        <v>28</v>
      </c>
      <c r="C44" s="265" t="s">
        <v>403</v>
      </c>
      <c r="D44" s="266" t="s">
        <v>8</v>
      </c>
      <c r="E44" s="274">
        <v>6126</v>
      </c>
      <c r="F44" s="36"/>
      <c r="G44" s="37">
        <f t="shared" ref="G44" si="5">ROUND(F44*E44,2)</f>
        <v>0</v>
      </c>
    </row>
    <row r="45" spans="2:7" ht="42.75" customHeight="1">
      <c r="B45" s="45" t="s">
        <v>82</v>
      </c>
      <c r="C45" s="32" t="s">
        <v>404</v>
      </c>
      <c r="D45" s="33"/>
      <c r="E45" s="178"/>
      <c r="F45" s="48"/>
      <c r="G45" s="47"/>
    </row>
    <row r="46" spans="2:7" ht="42.75" customHeight="1">
      <c r="B46" s="35">
        <v>29</v>
      </c>
      <c r="C46" s="265" t="s">
        <v>122</v>
      </c>
      <c r="D46" s="266" t="s">
        <v>8</v>
      </c>
      <c r="E46" s="274">
        <v>3557</v>
      </c>
      <c r="F46" s="36"/>
      <c r="G46" s="37">
        <f>ROUND(F46*E46,2)</f>
        <v>0</v>
      </c>
    </row>
    <row r="47" spans="2:7" ht="42.75" customHeight="1">
      <c r="B47" s="35"/>
      <c r="C47" s="39" t="s">
        <v>19</v>
      </c>
      <c r="D47" s="40"/>
      <c r="E47" s="140"/>
      <c r="F47" s="42"/>
      <c r="G47" s="43">
        <f>SUBTOTAL(109,G31:G46)</f>
        <v>0</v>
      </c>
    </row>
    <row r="48" spans="2:7" ht="42.75" customHeight="1">
      <c r="B48" s="45" t="s">
        <v>75</v>
      </c>
      <c r="C48" s="32" t="s">
        <v>20</v>
      </c>
      <c r="D48" s="33"/>
      <c r="E48" s="178"/>
      <c r="F48" s="48"/>
      <c r="G48" s="47"/>
    </row>
    <row r="49" spans="2:7" ht="42.75" customHeight="1">
      <c r="B49" s="45" t="s">
        <v>83</v>
      </c>
      <c r="C49" s="32" t="s">
        <v>123</v>
      </c>
      <c r="D49" s="33"/>
      <c r="E49" s="178"/>
      <c r="F49" s="48"/>
      <c r="G49" s="47"/>
    </row>
    <row r="50" spans="2:7" ht="46.5" customHeight="1">
      <c r="B50" s="35">
        <v>30</v>
      </c>
      <c r="C50" s="265" t="s">
        <v>124</v>
      </c>
      <c r="D50" s="266" t="s">
        <v>8</v>
      </c>
      <c r="E50" s="274">
        <v>240</v>
      </c>
      <c r="F50" s="36"/>
      <c r="G50" s="37">
        <f t="shared" ref="G50" si="6">ROUND(F50*E50,2)</f>
        <v>0</v>
      </c>
    </row>
    <row r="51" spans="2:7" ht="45.75" customHeight="1">
      <c r="B51" s="45" t="s">
        <v>84</v>
      </c>
      <c r="C51" s="32" t="s">
        <v>406</v>
      </c>
      <c r="D51" s="33"/>
      <c r="E51" s="178"/>
      <c r="F51" s="48"/>
      <c r="G51" s="47"/>
    </row>
    <row r="52" spans="2:7" ht="42.75" customHeight="1">
      <c r="B52" s="35">
        <v>31</v>
      </c>
      <c r="C52" s="265" t="s">
        <v>405</v>
      </c>
      <c r="D52" s="266" t="s">
        <v>8</v>
      </c>
      <c r="E52" s="274">
        <v>3557</v>
      </c>
      <c r="F52" s="36"/>
      <c r="G52" s="37">
        <f t="shared" ref="G52" si="7">ROUND(F52*E52,2)</f>
        <v>0</v>
      </c>
    </row>
    <row r="53" spans="2:7" ht="42.75" customHeight="1">
      <c r="B53" s="45" t="s">
        <v>85</v>
      </c>
      <c r="C53" s="32" t="s">
        <v>22</v>
      </c>
      <c r="D53" s="33"/>
      <c r="E53" s="178"/>
      <c r="F53" s="48"/>
      <c r="G53" s="47"/>
    </row>
    <row r="54" spans="2:7" ht="42.75" customHeight="1">
      <c r="B54" s="35">
        <v>32</v>
      </c>
      <c r="C54" s="265" t="s">
        <v>781</v>
      </c>
      <c r="D54" s="266" t="s">
        <v>8</v>
      </c>
      <c r="E54" s="274">
        <v>1238.0999999999999</v>
      </c>
      <c r="F54" s="36"/>
      <c r="G54" s="37">
        <f t="shared" ref="G54:G55" si="8">ROUND(F54*E54,2)</f>
        <v>0</v>
      </c>
    </row>
    <row r="55" spans="2:7" ht="51" customHeight="1">
      <c r="B55" s="35">
        <v>33</v>
      </c>
      <c r="C55" s="265" t="s">
        <v>780</v>
      </c>
      <c r="D55" s="266" t="s">
        <v>8</v>
      </c>
      <c r="E55" s="274">
        <v>312.39999999999998</v>
      </c>
      <c r="F55" s="36"/>
      <c r="G55" s="37">
        <f t="shared" si="8"/>
        <v>0</v>
      </c>
    </row>
    <row r="56" spans="2:7" ht="42.75" customHeight="1">
      <c r="B56" s="35"/>
      <c r="C56" s="39" t="s">
        <v>23</v>
      </c>
      <c r="D56" s="40"/>
      <c r="E56" s="140"/>
      <c r="F56" s="42"/>
      <c r="G56" s="43">
        <f>SUBTOTAL(109,G50:G55)</f>
        <v>0</v>
      </c>
    </row>
    <row r="57" spans="2:7" ht="42.75" customHeight="1">
      <c r="B57" s="45" t="s">
        <v>76</v>
      </c>
      <c r="C57" s="32" t="s">
        <v>24</v>
      </c>
      <c r="D57" s="33"/>
      <c r="E57" s="178"/>
      <c r="F57" s="48"/>
      <c r="G57" s="47"/>
    </row>
    <row r="58" spans="2:7" ht="42.75" customHeight="1">
      <c r="B58" s="45" t="s">
        <v>86</v>
      </c>
      <c r="C58" s="32" t="s">
        <v>25</v>
      </c>
      <c r="D58" s="33"/>
      <c r="E58" s="178"/>
      <c r="F58" s="48"/>
      <c r="G58" s="47"/>
    </row>
    <row r="59" spans="2:7" ht="42.75" customHeight="1">
      <c r="B59" s="35">
        <v>34</v>
      </c>
      <c r="C59" s="265" t="s">
        <v>782</v>
      </c>
      <c r="D59" s="266" t="s">
        <v>8</v>
      </c>
      <c r="E59" s="274">
        <v>27.88</v>
      </c>
      <c r="F59" s="36"/>
      <c r="G59" s="37">
        <f>ROUND(F59*E59,2)</f>
        <v>0</v>
      </c>
    </row>
    <row r="60" spans="2:7" ht="42.75" customHeight="1">
      <c r="B60" s="35">
        <v>35</v>
      </c>
      <c r="C60" s="265" t="s">
        <v>127</v>
      </c>
      <c r="D60" s="266" t="s">
        <v>8</v>
      </c>
      <c r="E60" s="274">
        <v>138.99</v>
      </c>
      <c r="F60" s="36"/>
      <c r="G60" s="37">
        <f t="shared" ref="G60:G62" si="9">ROUND(F60*E60,2)</f>
        <v>0</v>
      </c>
    </row>
    <row r="61" spans="2:7" ht="42.75" customHeight="1">
      <c r="B61" s="35">
        <v>36</v>
      </c>
      <c r="C61" s="265" t="s">
        <v>128</v>
      </c>
      <c r="D61" s="266" t="s">
        <v>8</v>
      </c>
      <c r="E61" s="274">
        <v>2.17</v>
      </c>
      <c r="F61" s="36"/>
      <c r="G61" s="37">
        <f t="shared" si="9"/>
        <v>0</v>
      </c>
    </row>
    <row r="62" spans="2:7" ht="42.75" customHeight="1">
      <c r="B62" s="35">
        <v>37</v>
      </c>
      <c r="C62" s="265" t="s">
        <v>783</v>
      </c>
      <c r="D62" s="266" t="s">
        <v>8</v>
      </c>
      <c r="E62" s="274">
        <v>19.350000000000001</v>
      </c>
      <c r="F62" s="36"/>
      <c r="G62" s="37">
        <f t="shared" si="9"/>
        <v>0</v>
      </c>
    </row>
    <row r="63" spans="2:7" ht="42.75" customHeight="1">
      <c r="B63" s="45" t="s">
        <v>87</v>
      </c>
      <c r="C63" s="32" t="s">
        <v>26</v>
      </c>
      <c r="D63" s="33"/>
      <c r="E63" s="178"/>
      <c r="F63" s="48"/>
      <c r="G63" s="47"/>
    </row>
    <row r="64" spans="2:7" ht="42.75" customHeight="1">
      <c r="B64" s="35">
        <v>38</v>
      </c>
      <c r="C64" s="265" t="s">
        <v>129</v>
      </c>
      <c r="D64" s="266" t="s">
        <v>28</v>
      </c>
      <c r="E64" s="274">
        <v>59</v>
      </c>
      <c r="F64" s="36"/>
      <c r="G64" s="37">
        <f t="shared" ref="G64:G66" si="10">ROUND(F64*E64,2)</f>
        <v>0</v>
      </c>
    </row>
    <row r="65" spans="2:7" ht="42.75" customHeight="1">
      <c r="B65" s="35">
        <v>39</v>
      </c>
      <c r="C65" s="265" t="s">
        <v>130</v>
      </c>
      <c r="D65" s="266" t="s">
        <v>28</v>
      </c>
      <c r="E65" s="274">
        <v>3</v>
      </c>
      <c r="F65" s="36"/>
      <c r="G65" s="37">
        <f t="shared" si="10"/>
        <v>0</v>
      </c>
    </row>
    <row r="66" spans="2:7" ht="42.75" customHeight="1">
      <c r="B66" s="35">
        <v>40</v>
      </c>
      <c r="C66" s="265" t="s">
        <v>131</v>
      </c>
      <c r="D66" s="266" t="s">
        <v>28</v>
      </c>
      <c r="E66" s="274">
        <v>32</v>
      </c>
      <c r="F66" s="36"/>
      <c r="G66" s="37">
        <f t="shared" si="10"/>
        <v>0</v>
      </c>
    </row>
    <row r="67" spans="2:7" ht="42.75" customHeight="1">
      <c r="B67" s="38"/>
      <c r="C67" s="39" t="s">
        <v>29</v>
      </c>
      <c r="D67" s="40"/>
      <c r="E67" s="140"/>
      <c r="F67" s="42"/>
      <c r="G67" s="43">
        <f>SUBTOTAL(109,G59:G66)</f>
        <v>0</v>
      </c>
    </row>
    <row r="68" spans="2:7" ht="42.75" customHeight="1">
      <c r="B68" s="44" t="s">
        <v>77</v>
      </c>
      <c r="C68" s="32" t="s">
        <v>30</v>
      </c>
      <c r="D68" s="33"/>
      <c r="E68" s="178"/>
      <c r="F68" s="48"/>
      <c r="G68" s="47"/>
    </row>
    <row r="69" spans="2:7" ht="42.75" customHeight="1">
      <c r="B69" s="45" t="s">
        <v>88</v>
      </c>
      <c r="C69" s="32" t="s">
        <v>32</v>
      </c>
      <c r="D69" s="33"/>
      <c r="E69" s="178"/>
      <c r="F69" s="48"/>
      <c r="G69" s="47"/>
    </row>
    <row r="70" spans="2:7" ht="54" customHeight="1">
      <c r="B70" s="35">
        <v>41</v>
      </c>
      <c r="C70" s="265" t="s">
        <v>407</v>
      </c>
      <c r="D70" s="266" t="s">
        <v>11</v>
      </c>
      <c r="E70" s="274">
        <v>2171</v>
      </c>
      <c r="F70" s="36"/>
      <c r="G70" s="37">
        <f t="shared" ref="G70:G77" si="11">ROUND(F70*E70,2)</f>
        <v>0</v>
      </c>
    </row>
    <row r="71" spans="2:7" ht="42.75" customHeight="1">
      <c r="B71" s="45" t="s">
        <v>89</v>
      </c>
      <c r="C71" s="32" t="s">
        <v>33</v>
      </c>
      <c r="D71" s="33"/>
      <c r="E71" s="178"/>
      <c r="F71" s="48"/>
      <c r="G71" s="47"/>
    </row>
    <row r="72" spans="2:7" ht="43.5" customHeight="1">
      <c r="B72" s="35">
        <v>42</v>
      </c>
      <c r="C72" s="265" t="s">
        <v>784</v>
      </c>
      <c r="D72" s="266" t="s">
        <v>8</v>
      </c>
      <c r="E72" s="274">
        <v>2802</v>
      </c>
      <c r="F72" s="36"/>
      <c r="G72" s="37">
        <f t="shared" si="11"/>
        <v>0</v>
      </c>
    </row>
    <row r="73" spans="2:7" ht="72" customHeight="1">
      <c r="B73" s="35">
        <v>43</v>
      </c>
      <c r="C73" s="265" t="s">
        <v>408</v>
      </c>
      <c r="D73" s="266" t="s">
        <v>8</v>
      </c>
      <c r="E73" s="274">
        <v>53</v>
      </c>
      <c r="F73" s="36"/>
      <c r="G73" s="37">
        <f t="shared" si="11"/>
        <v>0</v>
      </c>
    </row>
    <row r="74" spans="2:7" ht="42.75" customHeight="1">
      <c r="B74" s="45" t="s">
        <v>90</v>
      </c>
      <c r="C74" s="32" t="s">
        <v>34</v>
      </c>
      <c r="D74" s="33"/>
      <c r="E74" s="178"/>
      <c r="F74" s="48"/>
      <c r="G74" s="47"/>
    </row>
    <row r="75" spans="2:7" ht="54.75" customHeight="1">
      <c r="B75" s="35">
        <v>44</v>
      </c>
      <c r="C75" s="265" t="s">
        <v>997</v>
      </c>
      <c r="D75" s="266" t="s">
        <v>8</v>
      </c>
      <c r="E75" s="274">
        <v>11</v>
      </c>
      <c r="F75" s="36"/>
      <c r="G75" s="37">
        <f t="shared" si="11"/>
        <v>0</v>
      </c>
    </row>
    <row r="76" spans="2:7" ht="42.75" customHeight="1">
      <c r="B76" s="45" t="s">
        <v>91</v>
      </c>
      <c r="C76" s="32" t="s">
        <v>35</v>
      </c>
      <c r="D76" s="33"/>
      <c r="E76" s="178"/>
      <c r="F76" s="48"/>
      <c r="G76" s="47"/>
    </row>
    <row r="77" spans="2:7" ht="42.75" customHeight="1">
      <c r="B77" s="35">
        <v>45</v>
      </c>
      <c r="C77" s="267" t="s">
        <v>140</v>
      </c>
      <c r="D77" s="268" t="s">
        <v>11</v>
      </c>
      <c r="E77" s="273">
        <v>2169</v>
      </c>
      <c r="F77" s="36"/>
      <c r="G77" s="37">
        <f t="shared" si="11"/>
        <v>0</v>
      </c>
    </row>
    <row r="78" spans="2:7" ht="42.75" customHeight="1" thickBot="1">
      <c r="B78" s="38"/>
      <c r="C78" s="39" t="s">
        <v>36</v>
      </c>
      <c r="D78" s="40"/>
      <c r="E78" s="41"/>
      <c r="F78" s="42"/>
      <c r="G78" s="43">
        <f>SUBTOTAL(109,G70:G77)</f>
        <v>0</v>
      </c>
    </row>
    <row r="79" spans="2:7" ht="30" customHeight="1" thickBot="1">
      <c r="B79" s="499" t="s">
        <v>37</v>
      </c>
      <c r="C79" s="500"/>
      <c r="D79" s="500"/>
      <c r="E79" s="500"/>
      <c r="F79" s="501"/>
      <c r="G79" s="145">
        <f>SUBTOTAL(109,G8:G78)</f>
        <v>0</v>
      </c>
    </row>
    <row r="81" spans="5:5">
      <c r="E81" s="149"/>
    </row>
  </sheetData>
  <sheetProtection sheet="1" objects="1" scenarios="1" selectLockedCells="1"/>
  <mergeCells count="3">
    <mergeCell ref="B2:G2"/>
    <mergeCell ref="B3:G3"/>
    <mergeCell ref="B79:F79"/>
  </mergeCells>
  <pageMargins left="0.7" right="0.7" top="0.75" bottom="0.75" header="0.3" footer="0.3"/>
  <pageSetup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46"/>
  <sheetViews>
    <sheetView showZeros="0" topLeftCell="A31" zoomScale="90" zoomScaleNormal="90" workbookViewId="0">
      <selection activeCell="F13" sqref="F13"/>
    </sheetView>
  </sheetViews>
  <sheetFormatPr defaultRowHeight="15"/>
  <cols>
    <col min="1" max="1" width="9.140625" style="329"/>
    <col min="2" max="2" width="6" style="343" customWidth="1"/>
    <col min="3" max="3" width="64.7109375" style="344" customWidth="1"/>
    <col min="4" max="4" width="11.28515625" style="343" customWidth="1"/>
    <col min="5" max="5" width="15.7109375" style="345" customWidth="1"/>
    <col min="6" max="6" width="16.28515625" style="346" customWidth="1"/>
    <col min="7" max="7" width="15.42578125" style="346" customWidth="1"/>
    <col min="8" max="16384" width="9.140625" style="329"/>
  </cols>
  <sheetData>
    <row r="1" spans="2:7">
      <c r="B1" s="328"/>
      <c r="C1" s="152"/>
      <c r="D1" s="152"/>
      <c r="E1" s="152"/>
      <c r="F1" s="152"/>
      <c r="G1" s="152"/>
    </row>
    <row r="2" spans="2:7">
      <c r="B2" s="502" t="s">
        <v>0</v>
      </c>
      <c r="C2" s="502"/>
      <c r="D2" s="502"/>
      <c r="E2" s="502"/>
      <c r="F2" s="502"/>
      <c r="G2" s="502"/>
    </row>
    <row r="3" spans="2:7" ht="27.75" customHeight="1">
      <c r="B3" s="503" t="s">
        <v>409</v>
      </c>
      <c r="C3" s="503"/>
      <c r="D3" s="503"/>
      <c r="E3" s="503"/>
      <c r="F3" s="503"/>
      <c r="G3" s="503"/>
    </row>
    <row r="4" spans="2:7" ht="15" customHeight="1" thickBot="1">
      <c r="B4" s="502"/>
      <c r="C4" s="502"/>
      <c r="D4" s="502"/>
      <c r="E4" s="502"/>
      <c r="F4" s="502"/>
      <c r="G4" s="502"/>
    </row>
    <row r="5" spans="2:7" ht="45">
      <c r="B5" s="330" t="s">
        <v>1</v>
      </c>
      <c r="C5" s="155" t="s">
        <v>2</v>
      </c>
      <c r="D5" s="156" t="s">
        <v>3</v>
      </c>
      <c r="E5" s="157" t="s">
        <v>4</v>
      </c>
      <c r="F5" s="156" t="s">
        <v>5</v>
      </c>
      <c r="G5" s="158" t="s">
        <v>6</v>
      </c>
    </row>
    <row r="6" spans="2:7" ht="19.5" customHeight="1" thickBot="1">
      <c r="B6" s="331">
        <v>1</v>
      </c>
      <c r="C6" s="332">
        <v>2</v>
      </c>
      <c r="D6" s="333">
        <v>3</v>
      </c>
      <c r="E6" s="332">
        <v>4</v>
      </c>
      <c r="F6" s="333">
        <v>5</v>
      </c>
      <c r="G6" s="334">
        <v>6</v>
      </c>
    </row>
    <row r="7" spans="2:7" ht="30" customHeight="1">
      <c r="B7" s="132" t="s">
        <v>66</v>
      </c>
      <c r="C7" s="163" t="s">
        <v>144</v>
      </c>
      <c r="D7" s="335"/>
      <c r="E7" s="336"/>
      <c r="F7" s="337"/>
      <c r="G7" s="338"/>
    </row>
    <row r="8" spans="2:7" s="340" customFormat="1" ht="30" customHeight="1">
      <c r="B8" s="339">
        <v>1</v>
      </c>
      <c r="C8" s="169" t="s">
        <v>481</v>
      </c>
      <c r="D8" s="170" t="s">
        <v>38</v>
      </c>
      <c r="E8" s="171">
        <v>0.81</v>
      </c>
      <c r="F8" s="172"/>
      <c r="G8" s="173">
        <f t="shared" ref="G8:G40" si="0">ROUND(F8*E8,2)</f>
        <v>0</v>
      </c>
    </row>
    <row r="9" spans="2:7" s="340" customFormat="1" ht="30" customHeight="1">
      <c r="B9" s="339">
        <v>2</v>
      </c>
      <c r="C9" s="169" t="s">
        <v>482</v>
      </c>
      <c r="D9" s="170" t="s">
        <v>14</v>
      </c>
      <c r="E9" s="171">
        <v>152.27000000000001</v>
      </c>
      <c r="F9" s="172"/>
      <c r="G9" s="173">
        <f t="shared" si="0"/>
        <v>0</v>
      </c>
    </row>
    <row r="10" spans="2:7" s="340" customFormat="1" ht="30" customHeight="1">
      <c r="B10" s="339">
        <v>3</v>
      </c>
      <c r="C10" s="169" t="s">
        <v>483</v>
      </c>
      <c r="D10" s="170" t="s">
        <v>14</v>
      </c>
      <c r="E10" s="171">
        <v>152.27000000000001</v>
      </c>
      <c r="F10" s="172"/>
      <c r="G10" s="173">
        <f t="shared" si="0"/>
        <v>0</v>
      </c>
    </row>
    <row r="11" spans="2:7" s="340" customFormat="1" ht="30" customHeight="1">
      <c r="B11" s="339">
        <v>4</v>
      </c>
      <c r="C11" s="169" t="s">
        <v>499</v>
      </c>
      <c r="D11" s="170" t="s">
        <v>14</v>
      </c>
      <c r="E11" s="171">
        <v>3335.47</v>
      </c>
      <c r="F11" s="172"/>
      <c r="G11" s="173">
        <f t="shared" si="0"/>
        <v>0</v>
      </c>
    </row>
    <row r="12" spans="2:7" s="340" customFormat="1" ht="30" customHeight="1">
      <c r="B12" s="339">
        <v>5</v>
      </c>
      <c r="C12" s="169" t="s">
        <v>701</v>
      </c>
      <c r="D12" s="170" t="s">
        <v>14</v>
      </c>
      <c r="E12" s="171">
        <v>1429.49</v>
      </c>
      <c r="F12" s="172"/>
      <c r="G12" s="173">
        <f t="shared" si="0"/>
        <v>0</v>
      </c>
    </row>
    <row r="13" spans="2:7" s="340" customFormat="1" ht="30" customHeight="1">
      <c r="B13" s="339">
        <v>6</v>
      </c>
      <c r="C13" s="169" t="s">
        <v>507</v>
      </c>
      <c r="D13" s="170" t="s">
        <v>8</v>
      </c>
      <c r="E13" s="171">
        <v>5455.04</v>
      </c>
      <c r="F13" s="172"/>
      <c r="G13" s="173">
        <f t="shared" si="0"/>
        <v>0</v>
      </c>
    </row>
    <row r="14" spans="2:7" s="340" customFormat="1" ht="30" customHeight="1">
      <c r="B14" s="339">
        <v>7</v>
      </c>
      <c r="C14" s="341" t="s">
        <v>690</v>
      </c>
      <c r="D14" s="342" t="s">
        <v>40</v>
      </c>
      <c r="E14" s="171">
        <v>17</v>
      </c>
      <c r="F14" s="172"/>
      <c r="G14" s="282">
        <f t="shared" ref="G14:G15" si="1">ROUND(E14*F14,2)</f>
        <v>0</v>
      </c>
    </row>
    <row r="15" spans="2:7" s="340" customFormat="1" ht="30" customHeight="1">
      <c r="B15" s="339">
        <v>8</v>
      </c>
      <c r="C15" s="341" t="s">
        <v>691</v>
      </c>
      <c r="D15" s="342" t="s">
        <v>40</v>
      </c>
      <c r="E15" s="171">
        <v>3</v>
      </c>
      <c r="F15" s="172"/>
      <c r="G15" s="282">
        <f t="shared" si="1"/>
        <v>0</v>
      </c>
    </row>
    <row r="16" spans="2:7" s="340" customFormat="1" ht="30" customHeight="1">
      <c r="B16" s="339">
        <v>9</v>
      </c>
      <c r="C16" s="169" t="s">
        <v>484</v>
      </c>
      <c r="D16" s="170" t="s">
        <v>14</v>
      </c>
      <c r="E16" s="171">
        <v>236.3</v>
      </c>
      <c r="F16" s="172"/>
      <c r="G16" s="173">
        <f t="shared" si="0"/>
        <v>0</v>
      </c>
    </row>
    <row r="17" spans="2:7" s="340" customFormat="1" ht="30" customHeight="1">
      <c r="B17" s="339">
        <v>10</v>
      </c>
      <c r="C17" s="169" t="s">
        <v>486</v>
      </c>
      <c r="D17" s="170" t="s">
        <v>14</v>
      </c>
      <c r="E17" s="171">
        <v>75.42</v>
      </c>
      <c r="F17" s="172"/>
      <c r="G17" s="173">
        <f t="shared" si="0"/>
        <v>0</v>
      </c>
    </row>
    <row r="18" spans="2:7" s="340" customFormat="1" ht="30" customHeight="1">
      <c r="B18" s="339">
        <v>11</v>
      </c>
      <c r="C18" s="169" t="s">
        <v>504</v>
      </c>
      <c r="D18" s="170" t="s">
        <v>14</v>
      </c>
      <c r="E18" s="171">
        <v>24.66</v>
      </c>
      <c r="F18" s="172"/>
      <c r="G18" s="173">
        <f t="shared" si="0"/>
        <v>0</v>
      </c>
    </row>
    <row r="19" spans="2:7" s="340" customFormat="1" ht="30" customHeight="1">
      <c r="B19" s="339">
        <v>12</v>
      </c>
      <c r="C19" s="169" t="s">
        <v>485</v>
      </c>
      <c r="D19" s="170" t="s">
        <v>14</v>
      </c>
      <c r="E19" s="171">
        <v>60.05</v>
      </c>
      <c r="F19" s="172"/>
      <c r="G19" s="173">
        <f t="shared" si="0"/>
        <v>0</v>
      </c>
    </row>
    <row r="20" spans="2:7" s="340" customFormat="1" ht="30" customHeight="1">
      <c r="B20" s="339">
        <v>13</v>
      </c>
      <c r="C20" s="169" t="s">
        <v>494</v>
      </c>
      <c r="D20" s="170" t="s">
        <v>14</v>
      </c>
      <c r="E20" s="171">
        <v>1.8</v>
      </c>
      <c r="F20" s="172"/>
      <c r="G20" s="173">
        <f t="shared" si="0"/>
        <v>0</v>
      </c>
    </row>
    <row r="21" spans="2:7" s="340" customFormat="1" ht="30" customHeight="1">
      <c r="B21" s="339">
        <v>14</v>
      </c>
      <c r="C21" s="169" t="s">
        <v>495</v>
      </c>
      <c r="D21" s="170" t="s">
        <v>8</v>
      </c>
      <c r="E21" s="171">
        <v>36</v>
      </c>
      <c r="F21" s="172"/>
      <c r="G21" s="173">
        <f t="shared" si="0"/>
        <v>0</v>
      </c>
    </row>
    <row r="22" spans="2:7" s="340" customFormat="1" ht="30" customHeight="1">
      <c r="B22" s="339">
        <v>15</v>
      </c>
      <c r="C22" s="169" t="s">
        <v>496</v>
      </c>
      <c r="D22" s="170" t="s">
        <v>11</v>
      </c>
      <c r="E22" s="171">
        <v>80</v>
      </c>
      <c r="F22" s="172"/>
      <c r="G22" s="173">
        <f t="shared" si="0"/>
        <v>0</v>
      </c>
    </row>
    <row r="23" spans="2:7" s="340" customFormat="1" ht="30" customHeight="1">
      <c r="B23" s="339">
        <v>16</v>
      </c>
      <c r="C23" s="169" t="s">
        <v>497</v>
      </c>
      <c r="D23" s="170" t="s">
        <v>28</v>
      </c>
      <c r="E23" s="171">
        <v>2</v>
      </c>
      <c r="F23" s="172"/>
      <c r="G23" s="173">
        <f t="shared" si="0"/>
        <v>0</v>
      </c>
    </row>
    <row r="24" spans="2:7" s="340" customFormat="1" ht="30" customHeight="1">
      <c r="B24" s="339">
        <v>17</v>
      </c>
      <c r="C24" s="169" t="s">
        <v>487</v>
      </c>
      <c r="D24" s="170" t="s">
        <v>491</v>
      </c>
      <c r="E24" s="171">
        <v>56</v>
      </c>
      <c r="F24" s="172"/>
      <c r="G24" s="173">
        <f t="shared" si="0"/>
        <v>0</v>
      </c>
    </row>
    <row r="25" spans="2:7" s="340" customFormat="1" ht="30" customHeight="1">
      <c r="B25" s="339">
        <v>18</v>
      </c>
      <c r="C25" s="175" t="s">
        <v>488</v>
      </c>
      <c r="D25" s="170" t="s">
        <v>14</v>
      </c>
      <c r="E25" s="171">
        <v>1151.23</v>
      </c>
      <c r="F25" s="172"/>
      <c r="G25" s="173">
        <f t="shared" si="0"/>
        <v>0</v>
      </c>
    </row>
    <row r="26" spans="2:7" s="340" customFormat="1" ht="30" customHeight="1">
      <c r="B26" s="339">
        <v>19</v>
      </c>
      <c r="C26" s="175" t="s">
        <v>503</v>
      </c>
      <c r="D26" s="170" t="s">
        <v>8</v>
      </c>
      <c r="E26" s="171">
        <v>664</v>
      </c>
      <c r="F26" s="172"/>
      <c r="G26" s="173">
        <f t="shared" si="0"/>
        <v>0</v>
      </c>
    </row>
    <row r="27" spans="2:7" s="340" customFormat="1" ht="30" customHeight="1">
      <c r="B27" s="339">
        <v>20</v>
      </c>
      <c r="C27" s="175" t="s">
        <v>501</v>
      </c>
      <c r="D27" s="170" t="s">
        <v>8</v>
      </c>
      <c r="E27" s="171">
        <v>3619.4</v>
      </c>
      <c r="F27" s="172"/>
      <c r="G27" s="173">
        <f t="shared" si="0"/>
        <v>0</v>
      </c>
    </row>
    <row r="28" spans="2:7" s="340" customFormat="1" ht="30" customHeight="1">
      <c r="B28" s="339">
        <v>21</v>
      </c>
      <c r="C28" s="175" t="s">
        <v>489</v>
      </c>
      <c r="D28" s="170" t="s">
        <v>14</v>
      </c>
      <c r="E28" s="171">
        <v>2673.41</v>
      </c>
      <c r="F28" s="172"/>
      <c r="G28" s="173">
        <f t="shared" si="0"/>
        <v>0</v>
      </c>
    </row>
    <row r="29" spans="2:7" s="340" customFormat="1" ht="30" customHeight="1">
      <c r="B29" s="339">
        <v>22</v>
      </c>
      <c r="C29" s="175" t="s">
        <v>490</v>
      </c>
      <c r="D29" s="170" t="s">
        <v>14</v>
      </c>
      <c r="E29" s="171">
        <v>2091.4899999999998</v>
      </c>
      <c r="F29" s="172"/>
      <c r="G29" s="173">
        <f t="shared" si="0"/>
        <v>0</v>
      </c>
    </row>
    <row r="30" spans="2:7" s="340" customFormat="1" ht="42.75" customHeight="1">
      <c r="B30" s="339">
        <v>23</v>
      </c>
      <c r="C30" s="175" t="s">
        <v>498</v>
      </c>
      <c r="D30" s="170" t="s">
        <v>11</v>
      </c>
      <c r="E30" s="171">
        <v>76.8</v>
      </c>
      <c r="F30" s="172"/>
      <c r="G30" s="173">
        <f t="shared" si="0"/>
        <v>0</v>
      </c>
    </row>
    <row r="31" spans="2:7" s="340" customFormat="1" ht="42.75" customHeight="1">
      <c r="B31" s="339">
        <v>24</v>
      </c>
      <c r="C31" s="175" t="s">
        <v>692</v>
      </c>
      <c r="D31" s="170" t="s">
        <v>11</v>
      </c>
      <c r="E31" s="171">
        <v>238</v>
      </c>
      <c r="F31" s="172"/>
      <c r="G31" s="173">
        <f>ROUND(F31*E31,2)</f>
        <v>0</v>
      </c>
    </row>
    <row r="32" spans="2:7" s="340" customFormat="1" ht="38.25" customHeight="1">
      <c r="B32" s="339">
        <v>25</v>
      </c>
      <c r="C32" s="175" t="s">
        <v>500</v>
      </c>
      <c r="D32" s="170" t="s">
        <v>11</v>
      </c>
      <c r="E32" s="171">
        <v>83</v>
      </c>
      <c r="F32" s="172"/>
      <c r="G32" s="173">
        <f t="shared" si="0"/>
        <v>0</v>
      </c>
    </row>
    <row r="33" spans="2:7" s="340" customFormat="1" ht="33.75" customHeight="1">
      <c r="B33" s="339">
        <v>26</v>
      </c>
      <c r="C33" s="175" t="s">
        <v>693</v>
      </c>
      <c r="D33" s="170" t="s">
        <v>11</v>
      </c>
      <c r="E33" s="171">
        <v>212.5</v>
      </c>
      <c r="F33" s="172"/>
      <c r="G33" s="173">
        <f t="shared" si="0"/>
        <v>0</v>
      </c>
    </row>
    <row r="34" spans="2:7" s="340" customFormat="1" ht="33.75" customHeight="1">
      <c r="B34" s="339">
        <v>27</v>
      </c>
      <c r="C34" s="175" t="s">
        <v>505</v>
      </c>
      <c r="D34" s="170" t="s">
        <v>11</v>
      </c>
      <c r="E34" s="171">
        <v>8.5</v>
      </c>
      <c r="F34" s="172"/>
      <c r="G34" s="173">
        <f t="shared" ref="G34" si="2">ROUND(F34*E34,2)</f>
        <v>0</v>
      </c>
    </row>
    <row r="35" spans="2:7" s="340" customFormat="1" ht="28.5" customHeight="1">
      <c r="B35" s="339">
        <v>28</v>
      </c>
      <c r="C35" s="175" t="s">
        <v>694</v>
      </c>
      <c r="D35" s="170" t="s">
        <v>11</v>
      </c>
      <c r="E35" s="171">
        <v>157</v>
      </c>
      <c r="F35" s="172"/>
      <c r="G35" s="173">
        <f t="shared" si="0"/>
        <v>0</v>
      </c>
    </row>
    <row r="36" spans="2:7" s="340" customFormat="1" ht="87" customHeight="1">
      <c r="B36" s="339">
        <v>29</v>
      </c>
      <c r="C36" s="175" t="s">
        <v>866</v>
      </c>
      <c r="D36" s="170" t="s">
        <v>40</v>
      </c>
      <c r="E36" s="171">
        <v>38</v>
      </c>
      <c r="F36" s="172"/>
      <c r="G36" s="173">
        <f t="shared" si="0"/>
        <v>0</v>
      </c>
    </row>
    <row r="37" spans="2:7" s="340" customFormat="1" ht="72.75" customHeight="1">
      <c r="B37" s="339">
        <v>30</v>
      </c>
      <c r="C37" s="175" t="s">
        <v>474</v>
      </c>
      <c r="D37" s="170" t="s">
        <v>40</v>
      </c>
      <c r="E37" s="171">
        <v>1</v>
      </c>
      <c r="F37" s="172"/>
      <c r="G37" s="173">
        <f t="shared" si="0"/>
        <v>0</v>
      </c>
    </row>
    <row r="38" spans="2:7" s="340" customFormat="1" ht="76.5" customHeight="1">
      <c r="B38" s="339">
        <v>31</v>
      </c>
      <c r="C38" s="175" t="s">
        <v>869</v>
      </c>
      <c r="D38" s="170" t="s">
        <v>28</v>
      </c>
      <c r="E38" s="171">
        <v>1</v>
      </c>
      <c r="F38" s="172"/>
      <c r="G38" s="173">
        <f t="shared" si="0"/>
        <v>0</v>
      </c>
    </row>
    <row r="39" spans="2:7" s="340" customFormat="1" ht="69.75" customHeight="1">
      <c r="B39" s="339">
        <v>32</v>
      </c>
      <c r="C39" s="175" t="s">
        <v>867</v>
      </c>
      <c r="D39" s="170" t="s">
        <v>40</v>
      </c>
      <c r="E39" s="171">
        <v>15</v>
      </c>
      <c r="F39" s="172"/>
      <c r="G39" s="173">
        <f t="shared" si="0"/>
        <v>0</v>
      </c>
    </row>
    <row r="40" spans="2:7" s="340" customFormat="1" ht="75" customHeight="1">
      <c r="B40" s="339">
        <v>33</v>
      </c>
      <c r="C40" s="175" t="s">
        <v>868</v>
      </c>
      <c r="D40" s="170" t="s">
        <v>40</v>
      </c>
      <c r="E40" s="171">
        <v>1</v>
      </c>
      <c r="F40" s="172"/>
      <c r="G40" s="173">
        <f t="shared" si="0"/>
        <v>0</v>
      </c>
    </row>
    <row r="41" spans="2:7" s="340" customFormat="1" ht="28.5" customHeight="1" thickBot="1">
      <c r="B41" s="339"/>
      <c r="C41" s="176" t="s">
        <v>56</v>
      </c>
      <c r="D41" s="177"/>
      <c r="E41" s="178"/>
      <c r="F41" s="179"/>
      <c r="G41" s="180">
        <f>SUBTOTAL(109,G8:G40)</f>
        <v>0</v>
      </c>
    </row>
    <row r="42" spans="2:7" ht="30" customHeight="1" thickBot="1">
      <c r="B42" s="504" t="s">
        <v>37</v>
      </c>
      <c r="C42" s="505"/>
      <c r="D42" s="505"/>
      <c r="E42" s="505"/>
      <c r="F42" s="506"/>
      <c r="G42" s="195">
        <f>SUBTOTAL(109,G8:G41)</f>
        <v>0</v>
      </c>
    </row>
    <row r="43" spans="2:7" ht="30" customHeight="1"/>
    <row r="44" spans="2:7" ht="30" customHeight="1">
      <c r="E44" s="347"/>
    </row>
    <row r="45" spans="2:7" ht="30" customHeight="1"/>
    <row r="46" spans="2:7" ht="30" customHeight="1"/>
  </sheetData>
  <sheetProtection sheet="1" objects="1" scenarios="1" selectLockedCells="1"/>
  <mergeCells count="4">
    <mergeCell ref="B2:G2"/>
    <mergeCell ref="B3:G3"/>
    <mergeCell ref="B4:G4"/>
    <mergeCell ref="B42:F42"/>
  </mergeCells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210"/>
  <sheetViews>
    <sheetView showZeros="0" topLeftCell="A202" zoomScale="85" zoomScaleNormal="85" zoomScaleSheetLayoutView="85" workbookViewId="0">
      <selection activeCell="F10" sqref="F10"/>
    </sheetView>
  </sheetViews>
  <sheetFormatPr defaultRowHeight="15"/>
  <cols>
    <col min="1" max="1" width="9.140625" style="300"/>
    <col min="2" max="2" width="8.85546875" style="303" customWidth="1"/>
    <col min="3" max="3" width="71.7109375" style="318" customWidth="1"/>
    <col min="4" max="4" width="8.85546875" style="303" customWidth="1"/>
    <col min="5" max="5" width="14.28515625" style="319" customWidth="1"/>
    <col min="6" max="6" width="18.85546875" style="326" customWidth="1"/>
    <col min="7" max="7" width="19.7109375" style="321" customWidth="1"/>
    <col min="8" max="16384" width="9.140625" style="300"/>
  </cols>
  <sheetData>
    <row r="1" spans="2:7" ht="32.25" customHeight="1">
      <c r="B1" s="507" t="s">
        <v>0</v>
      </c>
      <c r="C1" s="507"/>
      <c r="D1" s="507"/>
      <c r="E1" s="507"/>
      <c r="F1" s="507"/>
      <c r="G1" s="507"/>
    </row>
    <row r="2" spans="2:7" ht="33" customHeight="1">
      <c r="B2" s="516" t="s">
        <v>413</v>
      </c>
      <c r="C2" s="516"/>
      <c r="D2" s="516"/>
      <c r="E2" s="516"/>
      <c r="F2" s="516"/>
      <c r="G2" s="516"/>
    </row>
    <row r="3" spans="2:7" ht="15" customHeight="1" thickBot="1">
      <c r="C3" s="54"/>
      <c r="D3" s="54"/>
      <c r="E3" s="304"/>
      <c r="F3" s="322"/>
      <c r="G3" s="56"/>
    </row>
    <row r="4" spans="2:7" ht="45">
      <c r="B4" s="305" t="s">
        <v>1</v>
      </c>
      <c r="C4" s="58" t="s">
        <v>2</v>
      </c>
      <c r="D4" s="59" t="s">
        <v>3</v>
      </c>
      <c r="E4" s="306" t="s">
        <v>4</v>
      </c>
      <c r="F4" s="323" t="s">
        <v>5</v>
      </c>
      <c r="G4" s="60" t="s">
        <v>6</v>
      </c>
    </row>
    <row r="5" spans="2:7" ht="23.25" customHeight="1" thickBot="1">
      <c r="B5" s="307">
        <v>1</v>
      </c>
      <c r="C5" s="308">
        <v>2</v>
      </c>
      <c r="D5" s="309">
        <v>3</v>
      </c>
      <c r="E5" s="310" t="s">
        <v>433</v>
      </c>
      <c r="F5" s="309">
        <v>4</v>
      </c>
      <c r="G5" s="311">
        <v>6</v>
      </c>
    </row>
    <row r="6" spans="2:7" ht="39.950000000000003" customHeight="1">
      <c r="B6" s="299" t="s">
        <v>66</v>
      </c>
      <c r="C6" s="312" t="s">
        <v>858</v>
      </c>
      <c r="D6" s="313"/>
      <c r="E6" s="314"/>
      <c r="F6" s="324"/>
      <c r="G6" s="315"/>
    </row>
    <row r="7" spans="2:7" ht="33.950000000000003" customHeight="1">
      <c r="B7" s="297">
        <v>1</v>
      </c>
      <c r="C7" s="294" t="s">
        <v>593</v>
      </c>
      <c r="D7" s="301" t="s">
        <v>14</v>
      </c>
      <c r="E7" s="298">
        <v>5.78</v>
      </c>
      <c r="F7" s="412"/>
      <c r="G7" s="282">
        <f>ROUND(E7*F7,2)</f>
        <v>0</v>
      </c>
    </row>
    <row r="8" spans="2:7" ht="49.5" customHeight="1">
      <c r="B8" s="297">
        <v>2</v>
      </c>
      <c r="C8" s="294" t="s">
        <v>839</v>
      </c>
      <c r="D8" s="301" t="s">
        <v>14</v>
      </c>
      <c r="E8" s="298">
        <v>1.02</v>
      </c>
      <c r="F8" s="412"/>
      <c r="G8" s="282">
        <f t="shared" ref="G8:G22" si="0">ROUND(E8*F8,2)</f>
        <v>0</v>
      </c>
    </row>
    <row r="9" spans="2:7" ht="33.950000000000003" customHeight="1">
      <c r="B9" s="297">
        <v>3</v>
      </c>
      <c r="C9" s="294" t="s">
        <v>594</v>
      </c>
      <c r="D9" s="301" t="s">
        <v>8</v>
      </c>
      <c r="E9" s="298">
        <v>15.12</v>
      </c>
      <c r="F9" s="412"/>
      <c r="G9" s="282">
        <f t="shared" si="0"/>
        <v>0</v>
      </c>
    </row>
    <row r="10" spans="2:7" ht="33.950000000000003" customHeight="1">
      <c r="B10" s="297">
        <v>4</v>
      </c>
      <c r="C10" s="294" t="s">
        <v>182</v>
      </c>
      <c r="D10" s="301" t="s">
        <v>8</v>
      </c>
      <c r="E10" s="298">
        <v>4.8600000000000003</v>
      </c>
      <c r="F10" s="412"/>
      <c r="G10" s="282">
        <f t="shared" si="0"/>
        <v>0</v>
      </c>
    </row>
    <row r="11" spans="2:7" ht="33.950000000000003" customHeight="1">
      <c r="B11" s="297">
        <v>5</v>
      </c>
      <c r="C11" s="294" t="s">
        <v>70</v>
      </c>
      <c r="D11" s="301" t="s">
        <v>14</v>
      </c>
      <c r="E11" s="298">
        <v>1.99</v>
      </c>
      <c r="F11" s="412"/>
      <c r="G11" s="282">
        <f t="shared" si="0"/>
        <v>0</v>
      </c>
    </row>
    <row r="12" spans="2:7" ht="33.950000000000003" customHeight="1">
      <c r="B12" s="297">
        <v>6</v>
      </c>
      <c r="C12" s="294" t="s">
        <v>595</v>
      </c>
      <c r="D12" s="301" t="s">
        <v>14</v>
      </c>
      <c r="E12" s="298">
        <v>4.08</v>
      </c>
      <c r="F12" s="412"/>
      <c r="G12" s="282">
        <f t="shared" si="0"/>
        <v>0</v>
      </c>
    </row>
    <row r="13" spans="2:7" ht="53.25" customHeight="1">
      <c r="B13" s="297">
        <v>7</v>
      </c>
      <c r="C13" s="295" t="s">
        <v>840</v>
      </c>
      <c r="D13" s="301" t="s">
        <v>14</v>
      </c>
      <c r="E13" s="298">
        <v>2.72</v>
      </c>
      <c r="F13" s="412"/>
      <c r="G13" s="282">
        <f t="shared" si="0"/>
        <v>0</v>
      </c>
    </row>
    <row r="14" spans="2:7" ht="38.25" customHeight="1">
      <c r="B14" s="297">
        <v>8</v>
      </c>
      <c r="C14" s="294" t="s">
        <v>183</v>
      </c>
      <c r="D14" s="301" t="s">
        <v>11</v>
      </c>
      <c r="E14" s="298">
        <v>7.6</v>
      </c>
      <c r="F14" s="412"/>
      <c r="G14" s="282">
        <f t="shared" si="0"/>
        <v>0</v>
      </c>
    </row>
    <row r="15" spans="2:7" ht="53.25" customHeight="1">
      <c r="B15" s="297">
        <v>9</v>
      </c>
      <c r="C15" s="294" t="s">
        <v>414</v>
      </c>
      <c r="D15" s="301" t="s">
        <v>11</v>
      </c>
      <c r="E15" s="298">
        <v>7.6</v>
      </c>
      <c r="F15" s="412"/>
      <c r="G15" s="282">
        <f t="shared" si="0"/>
        <v>0</v>
      </c>
    </row>
    <row r="16" spans="2:7" ht="33.950000000000003" customHeight="1">
      <c r="B16" s="297">
        <v>10</v>
      </c>
      <c r="C16" s="294" t="s">
        <v>415</v>
      </c>
      <c r="D16" s="301" t="s">
        <v>28</v>
      </c>
      <c r="E16" s="298">
        <v>4</v>
      </c>
      <c r="F16" s="412"/>
      <c r="G16" s="282">
        <f t="shared" si="0"/>
        <v>0</v>
      </c>
    </row>
    <row r="17" spans="2:7" ht="33.950000000000003" customHeight="1">
      <c r="B17" s="297">
        <v>11</v>
      </c>
      <c r="C17" s="294" t="s">
        <v>416</v>
      </c>
      <c r="D17" s="301" t="s">
        <v>71</v>
      </c>
      <c r="E17" s="298">
        <v>8</v>
      </c>
      <c r="F17" s="412"/>
      <c r="G17" s="282">
        <f t="shared" si="0"/>
        <v>0</v>
      </c>
    </row>
    <row r="18" spans="2:7" ht="52.5" customHeight="1">
      <c r="B18" s="297">
        <v>12</v>
      </c>
      <c r="C18" s="294" t="s">
        <v>417</v>
      </c>
      <c r="D18" s="301" t="s">
        <v>11</v>
      </c>
      <c r="E18" s="298">
        <v>4</v>
      </c>
      <c r="F18" s="412"/>
      <c r="G18" s="282">
        <f t="shared" si="0"/>
        <v>0</v>
      </c>
    </row>
    <row r="19" spans="2:7" ht="33.950000000000003" customHeight="1">
      <c r="B19" s="297">
        <v>13</v>
      </c>
      <c r="C19" s="294" t="s">
        <v>418</v>
      </c>
      <c r="D19" s="301" t="s">
        <v>27</v>
      </c>
      <c r="E19" s="298">
        <v>2</v>
      </c>
      <c r="F19" s="412"/>
      <c r="G19" s="282">
        <f t="shared" si="0"/>
        <v>0</v>
      </c>
    </row>
    <row r="20" spans="2:7" ht="33.950000000000003" customHeight="1">
      <c r="B20" s="297">
        <v>14</v>
      </c>
      <c r="C20" s="294" t="s">
        <v>202</v>
      </c>
      <c r="D20" s="301" t="s">
        <v>11</v>
      </c>
      <c r="E20" s="298">
        <v>7.6</v>
      </c>
      <c r="F20" s="412"/>
      <c r="G20" s="282">
        <f t="shared" si="0"/>
        <v>0</v>
      </c>
    </row>
    <row r="21" spans="2:7" ht="33.950000000000003" customHeight="1">
      <c r="B21" s="297">
        <v>15</v>
      </c>
      <c r="C21" s="294" t="s">
        <v>419</v>
      </c>
      <c r="D21" s="301" t="s">
        <v>40</v>
      </c>
      <c r="E21" s="298">
        <v>2</v>
      </c>
      <c r="F21" s="412"/>
      <c r="G21" s="282">
        <f t="shared" si="0"/>
        <v>0</v>
      </c>
    </row>
    <row r="22" spans="2:7" ht="48.75" customHeight="1">
      <c r="B22" s="297">
        <v>16</v>
      </c>
      <c r="C22" s="294" t="s">
        <v>420</v>
      </c>
      <c r="D22" s="301" t="s">
        <v>27</v>
      </c>
      <c r="E22" s="298">
        <v>4</v>
      </c>
      <c r="F22" s="412"/>
      <c r="G22" s="282">
        <f t="shared" si="0"/>
        <v>0</v>
      </c>
    </row>
    <row r="23" spans="2:7" ht="39.950000000000003" customHeight="1">
      <c r="B23" s="297"/>
      <c r="C23" s="73" t="s">
        <v>421</v>
      </c>
      <c r="D23" s="316"/>
      <c r="E23" s="298"/>
      <c r="F23" s="95"/>
      <c r="G23" s="286">
        <f>SUBTOTAL(109,G7:G22)</f>
        <v>0</v>
      </c>
    </row>
    <row r="24" spans="2:7" ht="39.950000000000003" customHeight="1">
      <c r="B24" s="51" t="s">
        <v>67</v>
      </c>
      <c r="C24" s="287" t="s">
        <v>1022</v>
      </c>
      <c r="D24" s="288"/>
      <c r="E24" s="317"/>
      <c r="F24" s="95"/>
      <c r="G24" s="282" t="s">
        <v>100</v>
      </c>
    </row>
    <row r="25" spans="2:7" ht="33.950000000000003" customHeight="1">
      <c r="B25" s="297">
        <v>17</v>
      </c>
      <c r="C25" s="294" t="s">
        <v>593</v>
      </c>
      <c r="D25" s="301" t="s">
        <v>14</v>
      </c>
      <c r="E25" s="298">
        <v>14.92</v>
      </c>
      <c r="F25" s="412"/>
      <c r="G25" s="282">
        <f t="shared" ref="G25:G40" si="1">ROUND(E25*F25,2)</f>
        <v>0</v>
      </c>
    </row>
    <row r="26" spans="2:7" ht="45.75" customHeight="1">
      <c r="B26" s="297">
        <v>18</v>
      </c>
      <c r="C26" s="294" t="s">
        <v>839</v>
      </c>
      <c r="D26" s="301" t="s">
        <v>14</v>
      </c>
      <c r="E26" s="298">
        <v>2.63</v>
      </c>
      <c r="F26" s="412"/>
      <c r="G26" s="282">
        <f t="shared" si="1"/>
        <v>0</v>
      </c>
    </row>
    <row r="27" spans="2:7" ht="33.950000000000003" customHeight="1">
      <c r="B27" s="297">
        <v>19</v>
      </c>
      <c r="C27" s="294" t="s">
        <v>594</v>
      </c>
      <c r="D27" s="301" t="s">
        <v>8</v>
      </c>
      <c r="E27" s="298">
        <v>39</v>
      </c>
      <c r="F27" s="412"/>
      <c r="G27" s="282">
        <f t="shared" si="1"/>
        <v>0</v>
      </c>
    </row>
    <row r="28" spans="2:7" ht="33.950000000000003" customHeight="1">
      <c r="B28" s="297">
        <v>20</v>
      </c>
      <c r="C28" s="294" t="s">
        <v>182</v>
      </c>
      <c r="D28" s="301" t="s">
        <v>8</v>
      </c>
      <c r="E28" s="298">
        <v>11.7</v>
      </c>
      <c r="F28" s="412"/>
      <c r="G28" s="282">
        <f t="shared" si="1"/>
        <v>0</v>
      </c>
    </row>
    <row r="29" spans="2:7" ht="33.950000000000003" customHeight="1">
      <c r="B29" s="297">
        <v>21</v>
      </c>
      <c r="C29" s="294" t="s">
        <v>70</v>
      </c>
      <c r="D29" s="301" t="s">
        <v>14</v>
      </c>
      <c r="E29" s="298">
        <v>4.8</v>
      </c>
      <c r="F29" s="412"/>
      <c r="G29" s="282">
        <f t="shared" si="1"/>
        <v>0</v>
      </c>
    </row>
    <row r="30" spans="2:7" ht="33.950000000000003" customHeight="1">
      <c r="B30" s="297">
        <v>22</v>
      </c>
      <c r="C30" s="294" t="s">
        <v>595</v>
      </c>
      <c r="D30" s="301" t="s">
        <v>14</v>
      </c>
      <c r="E30" s="298">
        <v>10.99</v>
      </c>
      <c r="F30" s="412"/>
      <c r="G30" s="282">
        <f t="shared" si="1"/>
        <v>0</v>
      </c>
    </row>
    <row r="31" spans="2:7" ht="48.75" customHeight="1">
      <c r="B31" s="297">
        <v>23</v>
      </c>
      <c r="C31" s="295" t="s">
        <v>840</v>
      </c>
      <c r="D31" s="301" t="s">
        <v>14</v>
      </c>
      <c r="E31" s="298">
        <v>6.56</v>
      </c>
      <c r="F31" s="412"/>
      <c r="G31" s="282">
        <f t="shared" si="1"/>
        <v>0</v>
      </c>
    </row>
    <row r="32" spans="2:7" ht="33.950000000000003" customHeight="1">
      <c r="B32" s="297">
        <v>24</v>
      </c>
      <c r="C32" s="294" t="s">
        <v>183</v>
      </c>
      <c r="D32" s="301" t="s">
        <v>11</v>
      </c>
      <c r="E32" s="298">
        <v>13</v>
      </c>
      <c r="F32" s="412"/>
      <c r="G32" s="282">
        <f t="shared" si="1"/>
        <v>0</v>
      </c>
    </row>
    <row r="33" spans="2:7" ht="48" customHeight="1">
      <c r="B33" s="297">
        <v>25</v>
      </c>
      <c r="C33" s="294" t="s">
        <v>414</v>
      </c>
      <c r="D33" s="301" t="s">
        <v>11</v>
      </c>
      <c r="E33" s="298">
        <v>13</v>
      </c>
      <c r="F33" s="412"/>
      <c r="G33" s="282">
        <f t="shared" si="1"/>
        <v>0</v>
      </c>
    </row>
    <row r="34" spans="2:7" ht="33.950000000000003" customHeight="1">
      <c r="B34" s="297">
        <v>26</v>
      </c>
      <c r="C34" s="294" t="s">
        <v>415</v>
      </c>
      <c r="D34" s="301" t="s">
        <v>28</v>
      </c>
      <c r="E34" s="298">
        <v>4</v>
      </c>
      <c r="F34" s="412"/>
      <c r="G34" s="282">
        <f t="shared" si="1"/>
        <v>0</v>
      </c>
    </row>
    <row r="35" spans="2:7" ht="33.950000000000003" customHeight="1">
      <c r="B35" s="297">
        <v>27</v>
      </c>
      <c r="C35" s="294" t="s">
        <v>416</v>
      </c>
      <c r="D35" s="301" t="s">
        <v>71</v>
      </c>
      <c r="E35" s="298">
        <v>8</v>
      </c>
      <c r="F35" s="412"/>
      <c r="G35" s="282">
        <f t="shared" si="1"/>
        <v>0</v>
      </c>
    </row>
    <row r="36" spans="2:7" ht="45" customHeight="1">
      <c r="B36" s="297">
        <v>28</v>
      </c>
      <c r="C36" s="294" t="s">
        <v>417</v>
      </c>
      <c r="D36" s="301" t="s">
        <v>11</v>
      </c>
      <c r="E36" s="298">
        <v>8.5</v>
      </c>
      <c r="F36" s="412"/>
      <c r="G36" s="282">
        <f t="shared" si="1"/>
        <v>0</v>
      </c>
    </row>
    <row r="37" spans="2:7" ht="33.950000000000003" customHeight="1">
      <c r="B37" s="297">
        <v>29</v>
      </c>
      <c r="C37" s="294" t="s">
        <v>418</v>
      </c>
      <c r="D37" s="301" t="s">
        <v>27</v>
      </c>
      <c r="E37" s="298">
        <v>2</v>
      </c>
      <c r="F37" s="412"/>
      <c r="G37" s="282">
        <f t="shared" si="1"/>
        <v>0</v>
      </c>
    </row>
    <row r="38" spans="2:7" ht="33.950000000000003" customHeight="1">
      <c r="B38" s="297">
        <v>30</v>
      </c>
      <c r="C38" s="294" t="s">
        <v>202</v>
      </c>
      <c r="D38" s="301" t="s">
        <v>11</v>
      </c>
      <c r="E38" s="298">
        <v>7.6</v>
      </c>
      <c r="F38" s="412"/>
      <c r="G38" s="282">
        <f t="shared" si="1"/>
        <v>0</v>
      </c>
    </row>
    <row r="39" spans="2:7" ht="33.950000000000003" customHeight="1">
      <c r="B39" s="297">
        <v>31</v>
      </c>
      <c r="C39" s="294" t="s">
        <v>419</v>
      </c>
      <c r="D39" s="301" t="s">
        <v>40</v>
      </c>
      <c r="E39" s="298">
        <v>2</v>
      </c>
      <c r="F39" s="412"/>
      <c r="G39" s="282">
        <f t="shared" si="1"/>
        <v>0</v>
      </c>
    </row>
    <row r="40" spans="2:7" ht="48" customHeight="1">
      <c r="B40" s="297">
        <v>32</v>
      </c>
      <c r="C40" s="294" t="s">
        <v>420</v>
      </c>
      <c r="D40" s="301" t="s">
        <v>27</v>
      </c>
      <c r="E40" s="298">
        <v>4</v>
      </c>
      <c r="F40" s="412"/>
      <c r="G40" s="282">
        <f t="shared" si="1"/>
        <v>0</v>
      </c>
    </row>
    <row r="41" spans="2:7" ht="39.950000000000003" customHeight="1">
      <c r="B41" s="297"/>
      <c r="C41" s="73" t="s">
        <v>422</v>
      </c>
      <c r="D41" s="316"/>
      <c r="E41" s="298"/>
      <c r="F41" s="95"/>
      <c r="G41" s="286">
        <f>SUBTOTAL(109,G25:G40)</f>
        <v>0</v>
      </c>
    </row>
    <row r="42" spans="2:7" ht="39.950000000000003" customHeight="1">
      <c r="B42" s="51" t="s">
        <v>72</v>
      </c>
      <c r="C42" s="289" t="s">
        <v>1023</v>
      </c>
      <c r="D42" s="68"/>
      <c r="E42" s="77"/>
      <c r="F42" s="95"/>
      <c r="G42" s="282" t="s">
        <v>100</v>
      </c>
    </row>
    <row r="43" spans="2:7" ht="32.25" customHeight="1">
      <c r="B43" s="297">
        <v>33</v>
      </c>
      <c r="C43" s="294" t="s">
        <v>593</v>
      </c>
      <c r="D43" s="301" t="s">
        <v>14</v>
      </c>
      <c r="E43" s="298">
        <v>12.22</v>
      </c>
      <c r="F43" s="412"/>
      <c r="G43" s="282">
        <f t="shared" ref="G43:G58" si="2">ROUND(E43*F43,2)</f>
        <v>0</v>
      </c>
    </row>
    <row r="44" spans="2:7" ht="32.25" customHeight="1">
      <c r="B44" s="297">
        <v>34</v>
      </c>
      <c r="C44" s="294" t="s">
        <v>839</v>
      </c>
      <c r="D44" s="301" t="s">
        <v>14</v>
      </c>
      <c r="E44" s="298">
        <v>2.16</v>
      </c>
      <c r="F44" s="412"/>
      <c r="G44" s="282">
        <f t="shared" si="2"/>
        <v>0</v>
      </c>
    </row>
    <row r="45" spans="2:7" ht="32.25" customHeight="1">
      <c r="B45" s="297">
        <v>35</v>
      </c>
      <c r="C45" s="294" t="s">
        <v>594</v>
      </c>
      <c r="D45" s="301" t="s">
        <v>8</v>
      </c>
      <c r="E45" s="298">
        <v>31.95</v>
      </c>
      <c r="F45" s="412"/>
      <c r="G45" s="282">
        <f t="shared" si="2"/>
        <v>0</v>
      </c>
    </row>
    <row r="46" spans="2:7" ht="32.25" customHeight="1">
      <c r="B46" s="297">
        <v>36</v>
      </c>
      <c r="C46" s="294" t="s">
        <v>182</v>
      </c>
      <c r="D46" s="301" t="s">
        <v>8</v>
      </c>
      <c r="E46" s="298">
        <v>9.59</v>
      </c>
      <c r="F46" s="412"/>
      <c r="G46" s="282">
        <f t="shared" si="2"/>
        <v>0</v>
      </c>
    </row>
    <row r="47" spans="2:7" ht="32.25" customHeight="1">
      <c r="B47" s="297">
        <v>37</v>
      </c>
      <c r="C47" s="294" t="s">
        <v>70</v>
      </c>
      <c r="D47" s="301" t="s">
        <v>14</v>
      </c>
      <c r="E47" s="298">
        <v>3.93</v>
      </c>
      <c r="F47" s="412"/>
      <c r="G47" s="282">
        <f t="shared" si="2"/>
        <v>0</v>
      </c>
    </row>
    <row r="48" spans="2:7" ht="32.25" customHeight="1">
      <c r="B48" s="297">
        <v>38</v>
      </c>
      <c r="C48" s="294" t="s">
        <v>595</v>
      </c>
      <c r="D48" s="301" t="s">
        <v>14</v>
      </c>
      <c r="E48" s="298">
        <v>9.01</v>
      </c>
      <c r="F48" s="412"/>
      <c r="G48" s="282">
        <f t="shared" si="2"/>
        <v>0</v>
      </c>
    </row>
    <row r="49" spans="2:7" ht="61.5" customHeight="1">
      <c r="B49" s="297">
        <v>39</v>
      </c>
      <c r="C49" s="295" t="s">
        <v>840</v>
      </c>
      <c r="D49" s="301" t="s">
        <v>14</v>
      </c>
      <c r="E49" s="298">
        <v>5.38</v>
      </c>
      <c r="F49" s="412"/>
      <c r="G49" s="282">
        <f t="shared" si="2"/>
        <v>0</v>
      </c>
    </row>
    <row r="50" spans="2:7" ht="50.25" customHeight="1">
      <c r="B50" s="297">
        <v>40</v>
      </c>
      <c r="C50" s="302" t="s">
        <v>183</v>
      </c>
      <c r="D50" s="301" t="s">
        <v>11</v>
      </c>
      <c r="E50" s="298">
        <v>10.65</v>
      </c>
      <c r="F50" s="412"/>
      <c r="G50" s="282">
        <f t="shared" si="2"/>
        <v>0</v>
      </c>
    </row>
    <row r="51" spans="2:7" ht="63.75" customHeight="1">
      <c r="B51" s="297">
        <v>41</v>
      </c>
      <c r="C51" s="302" t="s">
        <v>414</v>
      </c>
      <c r="D51" s="301" t="s">
        <v>11</v>
      </c>
      <c r="E51" s="298">
        <v>10.65</v>
      </c>
      <c r="F51" s="412"/>
      <c r="G51" s="282">
        <f t="shared" si="2"/>
        <v>0</v>
      </c>
    </row>
    <row r="52" spans="2:7" ht="50.25" customHeight="1">
      <c r="B52" s="297">
        <v>42</v>
      </c>
      <c r="C52" s="302" t="s">
        <v>415</v>
      </c>
      <c r="D52" s="301" t="s">
        <v>28</v>
      </c>
      <c r="E52" s="298">
        <v>4</v>
      </c>
      <c r="F52" s="412"/>
      <c r="G52" s="282">
        <f t="shared" si="2"/>
        <v>0</v>
      </c>
    </row>
    <row r="53" spans="2:7" ht="50.25" customHeight="1">
      <c r="B53" s="297">
        <v>43</v>
      </c>
      <c r="C53" s="302" t="s">
        <v>416</v>
      </c>
      <c r="D53" s="301" t="s">
        <v>71</v>
      </c>
      <c r="E53" s="298">
        <v>8</v>
      </c>
      <c r="F53" s="412"/>
      <c r="G53" s="282">
        <f t="shared" si="2"/>
        <v>0</v>
      </c>
    </row>
    <row r="54" spans="2:7" ht="56.25" customHeight="1">
      <c r="B54" s="297">
        <v>44</v>
      </c>
      <c r="C54" s="302" t="s">
        <v>417</v>
      </c>
      <c r="D54" s="301" t="s">
        <v>11</v>
      </c>
      <c r="E54" s="298">
        <v>6.5</v>
      </c>
      <c r="F54" s="412"/>
      <c r="G54" s="282">
        <f t="shared" si="2"/>
        <v>0</v>
      </c>
    </row>
    <row r="55" spans="2:7" ht="50.25" customHeight="1">
      <c r="B55" s="297">
        <v>45</v>
      </c>
      <c r="C55" s="302" t="s">
        <v>418</v>
      </c>
      <c r="D55" s="301" t="s">
        <v>27</v>
      </c>
      <c r="E55" s="298">
        <v>2</v>
      </c>
      <c r="F55" s="412"/>
      <c r="G55" s="282">
        <f t="shared" si="2"/>
        <v>0</v>
      </c>
    </row>
    <row r="56" spans="2:7" ht="50.25" customHeight="1">
      <c r="B56" s="297">
        <v>46</v>
      </c>
      <c r="C56" s="302" t="s">
        <v>202</v>
      </c>
      <c r="D56" s="301" t="s">
        <v>11</v>
      </c>
      <c r="E56" s="298">
        <v>7.6</v>
      </c>
      <c r="F56" s="412"/>
      <c r="G56" s="282">
        <f t="shared" si="2"/>
        <v>0</v>
      </c>
    </row>
    <row r="57" spans="2:7" ht="50.25" customHeight="1">
      <c r="B57" s="297">
        <v>47</v>
      </c>
      <c r="C57" s="302" t="s">
        <v>419</v>
      </c>
      <c r="D57" s="301" t="s">
        <v>40</v>
      </c>
      <c r="E57" s="298">
        <v>4</v>
      </c>
      <c r="F57" s="412"/>
      <c r="G57" s="282">
        <f t="shared" si="2"/>
        <v>0</v>
      </c>
    </row>
    <row r="58" spans="2:7" ht="50.25" customHeight="1">
      <c r="B58" s="297">
        <v>48</v>
      </c>
      <c r="C58" s="302" t="s">
        <v>420</v>
      </c>
      <c r="D58" s="301" t="s">
        <v>27</v>
      </c>
      <c r="E58" s="298">
        <v>4</v>
      </c>
      <c r="F58" s="412"/>
      <c r="G58" s="282">
        <f t="shared" si="2"/>
        <v>0</v>
      </c>
    </row>
    <row r="59" spans="2:7" ht="39.950000000000003" customHeight="1">
      <c r="B59" s="297"/>
      <c r="C59" s="73" t="s">
        <v>859</v>
      </c>
      <c r="D59" s="316"/>
      <c r="E59" s="298"/>
      <c r="F59" s="95"/>
      <c r="G59" s="286">
        <f>SUBTOTAL(109,G43:G58)</f>
        <v>0</v>
      </c>
    </row>
    <row r="60" spans="2:7" ht="39.950000000000003" customHeight="1">
      <c r="B60" s="51" t="s">
        <v>73</v>
      </c>
      <c r="C60" s="289" t="s">
        <v>1024</v>
      </c>
      <c r="D60" s="68"/>
      <c r="E60" s="77"/>
      <c r="F60" s="95"/>
      <c r="G60" s="282" t="s">
        <v>100</v>
      </c>
    </row>
    <row r="61" spans="2:7" ht="40.5" customHeight="1">
      <c r="B61" s="297">
        <v>49</v>
      </c>
      <c r="C61" s="294" t="s">
        <v>593</v>
      </c>
      <c r="D61" s="301" t="s">
        <v>14</v>
      </c>
      <c r="E61" s="298">
        <v>56.86</v>
      </c>
      <c r="F61" s="412"/>
      <c r="G61" s="282">
        <f t="shared" ref="G61:G83" si="3">ROUND(E61*F61,2)</f>
        <v>0</v>
      </c>
    </row>
    <row r="62" spans="2:7" ht="40.5" customHeight="1">
      <c r="B62" s="297">
        <v>50</v>
      </c>
      <c r="C62" s="294" t="s">
        <v>839</v>
      </c>
      <c r="D62" s="301" t="s">
        <v>14</v>
      </c>
      <c r="E62" s="298">
        <v>10.029999999999999</v>
      </c>
      <c r="F62" s="412"/>
      <c r="G62" s="282">
        <f t="shared" si="3"/>
        <v>0</v>
      </c>
    </row>
    <row r="63" spans="2:7" ht="40.5" customHeight="1">
      <c r="B63" s="297">
        <v>51</v>
      </c>
      <c r="C63" s="294" t="s">
        <v>594</v>
      </c>
      <c r="D63" s="301" t="s">
        <v>8</v>
      </c>
      <c r="E63" s="298">
        <v>148.65</v>
      </c>
      <c r="F63" s="412"/>
      <c r="G63" s="282">
        <f t="shared" si="3"/>
        <v>0</v>
      </c>
    </row>
    <row r="64" spans="2:7" ht="40.5" customHeight="1">
      <c r="B64" s="297">
        <v>52</v>
      </c>
      <c r="C64" s="294" t="s">
        <v>182</v>
      </c>
      <c r="D64" s="301" t="s">
        <v>8</v>
      </c>
      <c r="E64" s="298">
        <v>44.6</v>
      </c>
      <c r="F64" s="412"/>
      <c r="G64" s="282">
        <f t="shared" si="3"/>
        <v>0</v>
      </c>
    </row>
    <row r="65" spans="2:7" ht="40.5" customHeight="1">
      <c r="B65" s="297">
        <v>53</v>
      </c>
      <c r="C65" s="294" t="s">
        <v>70</v>
      </c>
      <c r="D65" s="301" t="s">
        <v>14</v>
      </c>
      <c r="E65" s="298">
        <v>17.739999999999998</v>
      </c>
      <c r="F65" s="412"/>
      <c r="G65" s="282">
        <f t="shared" si="3"/>
        <v>0</v>
      </c>
    </row>
    <row r="66" spans="2:7" ht="40.5" customHeight="1">
      <c r="B66" s="297">
        <v>54</v>
      </c>
      <c r="C66" s="294" t="s">
        <v>595</v>
      </c>
      <c r="D66" s="301" t="s">
        <v>14</v>
      </c>
      <c r="E66" s="298">
        <v>42.09</v>
      </c>
      <c r="F66" s="412"/>
      <c r="G66" s="282">
        <f t="shared" si="3"/>
        <v>0</v>
      </c>
    </row>
    <row r="67" spans="2:7" ht="40.5" customHeight="1">
      <c r="B67" s="297">
        <v>55</v>
      </c>
      <c r="C67" s="295" t="s">
        <v>840</v>
      </c>
      <c r="D67" s="301" t="s">
        <v>14</v>
      </c>
      <c r="E67" s="298">
        <v>24.8</v>
      </c>
      <c r="F67" s="412"/>
      <c r="G67" s="282">
        <f t="shared" si="3"/>
        <v>0</v>
      </c>
    </row>
    <row r="68" spans="2:7" ht="40.5" customHeight="1">
      <c r="B68" s="297">
        <v>56</v>
      </c>
      <c r="C68" s="294" t="s">
        <v>183</v>
      </c>
      <c r="D68" s="301" t="s">
        <v>11</v>
      </c>
      <c r="E68" s="298">
        <v>49.75</v>
      </c>
      <c r="F68" s="412"/>
      <c r="G68" s="282">
        <f t="shared" si="3"/>
        <v>0</v>
      </c>
    </row>
    <row r="69" spans="2:7" ht="58.5" customHeight="1">
      <c r="B69" s="297">
        <v>57</v>
      </c>
      <c r="C69" s="294" t="s">
        <v>414</v>
      </c>
      <c r="D69" s="301" t="s">
        <v>11</v>
      </c>
      <c r="E69" s="298">
        <v>46.25</v>
      </c>
      <c r="F69" s="412"/>
      <c r="G69" s="282">
        <f t="shared" si="3"/>
        <v>0</v>
      </c>
    </row>
    <row r="70" spans="2:7" ht="58.5" customHeight="1">
      <c r="B70" s="297">
        <v>58</v>
      </c>
      <c r="C70" s="294" t="s">
        <v>423</v>
      </c>
      <c r="D70" s="301" t="s">
        <v>28</v>
      </c>
      <c r="E70" s="298">
        <v>1</v>
      </c>
      <c r="F70" s="412"/>
      <c r="G70" s="282">
        <f t="shared" si="3"/>
        <v>0</v>
      </c>
    </row>
    <row r="71" spans="2:7" ht="39.950000000000003" customHeight="1">
      <c r="B71" s="297">
        <v>59</v>
      </c>
      <c r="C71" s="294" t="s">
        <v>860</v>
      </c>
      <c r="D71" s="301" t="s">
        <v>28</v>
      </c>
      <c r="E71" s="298">
        <v>6</v>
      </c>
      <c r="F71" s="412"/>
      <c r="G71" s="282">
        <f t="shared" si="3"/>
        <v>0</v>
      </c>
    </row>
    <row r="72" spans="2:7" ht="39.950000000000003" customHeight="1">
      <c r="B72" s="297">
        <v>60</v>
      </c>
      <c r="C72" s="294" t="s">
        <v>416</v>
      </c>
      <c r="D72" s="301" t="s">
        <v>71</v>
      </c>
      <c r="E72" s="298">
        <v>16</v>
      </c>
      <c r="F72" s="412"/>
      <c r="G72" s="282">
        <f t="shared" si="3"/>
        <v>0</v>
      </c>
    </row>
    <row r="73" spans="2:7" ht="49.5" customHeight="1">
      <c r="B73" s="297">
        <v>61</v>
      </c>
      <c r="C73" s="294" t="s">
        <v>417</v>
      </c>
      <c r="D73" s="301" t="s">
        <v>11</v>
      </c>
      <c r="E73" s="298">
        <v>8</v>
      </c>
      <c r="F73" s="412"/>
      <c r="G73" s="282">
        <f t="shared" si="3"/>
        <v>0</v>
      </c>
    </row>
    <row r="74" spans="2:7" ht="39.950000000000003" customHeight="1">
      <c r="B74" s="297">
        <v>62</v>
      </c>
      <c r="C74" s="294" t="s">
        <v>418</v>
      </c>
      <c r="D74" s="301" t="s">
        <v>27</v>
      </c>
      <c r="E74" s="298">
        <v>2</v>
      </c>
      <c r="F74" s="412"/>
      <c r="G74" s="282">
        <f t="shared" si="3"/>
        <v>0</v>
      </c>
    </row>
    <row r="75" spans="2:7" ht="60" customHeight="1">
      <c r="B75" s="297">
        <v>63</v>
      </c>
      <c r="C75" s="294" t="s">
        <v>417</v>
      </c>
      <c r="D75" s="301" t="s">
        <v>11</v>
      </c>
      <c r="E75" s="298">
        <v>22.7</v>
      </c>
      <c r="F75" s="412"/>
      <c r="G75" s="282">
        <f t="shared" si="3"/>
        <v>0</v>
      </c>
    </row>
    <row r="76" spans="2:7" ht="39.950000000000003" customHeight="1">
      <c r="B76" s="297">
        <v>64</v>
      </c>
      <c r="C76" s="294" t="s">
        <v>418</v>
      </c>
      <c r="D76" s="301" t="s">
        <v>27</v>
      </c>
      <c r="E76" s="298">
        <v>2</v>
      </c>
      <c r="F76" s="412"/>
      <c r="G76" s="282">
        <f t="shared" si="3"/>
        <v>0</v>
      </c>
    </row>
    <row r="77" spans="2:7" ht="58.5" customHeight="1">
      <c r="B77" s="297">
        <v>65</v>
      </c>
      <c r="C77" s="294" t="s">
        <v>192</v>
      </c>
      <c r="D77" s="301" t="s">
        <v>11</v>
      </c>
      <c r="E77" s="298">
        <v>3.5</v>
      </c>
      <c r="F77" s="412"/>
      <c r="G77" s="282">
        <f t="shared" si="3"/>
        <v>0</v>
      </c>
    </row>
    <row r="78" spans="2:7" ht="59.25" customHeight="1">
      <c r="B78" s="297">
        <v>66</v>
      </c>
      <c r="C78" s="294" t="s">
        <v>193</v>
      </c>
      <c r="D78" s="301" t="s">
        <v>28</v>
      </c>
      <c r="E78" s="298">
        <v>3</v>
      </c>
      <c r="F78" s="412"/>
      <c r="G78" s="282">
        <f t="shared" si="3"/>
        <v>0</v>
      </c>
    </row>
    <row r="79" spans="2:7" ht="39.950000000000003" customHeight="1">
      <c r="B79" s="297">
        <v>67</v>
      </c>
      <c r="C79" s="294" t="s">
        <v>199</v>
      </c>
      <c r="D79" s="301" t="s">
        <v>71</v>
      </c>
      <c r="E79" s="298">
        <v>7</v>
      </c>
      <c r="F79" s="412"/>
      <c r="G79" s="282">
        <f t="shared" si="3"/>
        <v>0</v>
      </c>
    </row>
    <row r="80" spans="2:7" ht="39.950000000000003" customHeight="1">
      <c r="B80" s="297">
        <v>68</v>
      </c>
      <c r="C80" s="294" t="s">
        <v>202</v>
      </c>
      <c r="D80" s="301" t="s">
        <v>11</v>
      </c>
      <c r="E80" s="298">
        <v>49.75</v>
      </c>
      <c r="F80" s="412"/>
      <c r="G80" s="282">
        <f t="shared" si="3"/>
        <v>0</v>
      </c>
    </row>
    <row r="81" spans="2:7" ht="54.75" customHeight="1">
      <c r="B81" s="297">
        <v>69</v>
      </c>
      <c r="C81" s="294" t="s">
        <v>419</v>
      </c>
      <c r="D81" s="301" t="s">
        <v>40</v>
      </c>
      <c r="E81" s="298">
        <v>4</v>
      </c>
      <c r="F81" s="412"/>
      <c r="G81" s="282">
        <f t="shared" si="3"/>
        <v>0</v>
      </c>
    </row>
    <row r="82" spans="2:7" ht="54" customHeight="1">
      <c r="B82" s="297">
        <v>70</v>
      </c>
      <c r="C82" s="294" t="s">
        <v>420</v>
      </c>
      <c r="D82" s="301" t="s">
        <v>27</v>
      </c>
      <c r="E82" s="298">
        <v>4</v>
      </c>
      <c r="F82" s="412"/>
      <c r="G82" s="282">
        <f t="shared" si="3"/>
        <v>0</v>
      </c>
    </row>
    <row r="83" spans="2:7" ht="39.950000000000003" customHeight="1">
      <c r="B83" s="297">
        <v>71</v>
      </c>
      <c r="C83" s="294" t="s">
        <v>424</v>
      </c>
      <c r="D83" s="301" t="s">
        <v>27</v>
      </c>
      <c r="E83" s="298">
        <v>2</v>
      </c>
      <c r="F83" s="412"/>
      <c r="G83" s="282">
        <f t="shared" si="3"/>
        <v>0</v>
      </c>
    </row>
    <row r="84" spans="2:7" ht="39.950000000000003" customHeight="1">
      <c r="B84" s="297"/>
      <c r="C84" s="73" t="s">
        <v>861</v>
      </c>
      <c r="D84" s="316"/>
      <c r="E84" s="298"/>
      <c r="F84" s="95"/>
      <c r="G84" s="286">
        <f>SUBTOTAL(109,G61:G83)</f>
        <v>0</v>
      </c>
    </row>
    <row r="85" spans="2:7" ht="39.950000000000003" customHeight="1">
      <c r="B85" s="51" t="s">
        <v>75</v>
      </c>
      <c r="C85" s="289" t="s">
        <v>1025</v>
      </c>
      <c r="D85" s="68"/>
      <c r="E85" s="77"/>
      <c r="F85" s="95"/>
      <c r="G85" s="282" t="s">
        <v>100</v>
      </c>
    </row>
    <row r="86" spans="2:7" ht="42.75" customHeight="1">
      <c r="B86" s="297">
        <v>72</v>
      </c>
      <c r="C86" s="294" t="s">
        <v>593</v>
      </c>
      <c r="D86" s="301" t="s">
        <v>14</v>
      </c>
      <c r="E86" s="298">
        <v>22.43</v>
      </c>
      <c r="F86" s="412"/>
      <c r="G86" s="282">
        <f t="shared" ref="G86:G101" si="4">ROUND(E86*F86,2)</f>
        <v>0</v>
      </c>
    </row>
    <row r="87" spans="2:7" ht="42.75" customHeight="1">
      <c r="B87" s="297">
        <v>73</v>
      </c>
      <c r="C87" s="294" t="s">
        <v>839</v>
      </c>
      <c r="D87" s="301" t="s">
        <v>14</v>
      </c>
      <c r="E87" s="298">
        <v>3.96</v>
      </c>
      <c r="F87" s="412"/>
      <c r="G87" s="282">
        <f t="shared" si="4"/>
        <v>0</v>
      </c>
    </row>
    <row r="88" spans="2:7" ht="42.75" customHeight="1">
      <c r="B88" s="297">
        <v>74</v>
      </c>
      <c r="C88" s="294" t="s">
        <v>594</v>
      </c>
      <c r="D88" s="301" t="s">
        <v>8</v>
      </c>
      <c r="E88" s="298">
        <v>58.65</v>
      </c>
      <c r="F88" s="412"/>
      <c r="G88" s="282">
        <f t="shared" si="4"/>
        <v>0</v>
      </c>
    </row>
    <row r="89" spans="2:7" ht="42.75" customHeight="1">
      <c r="B89" s="297">
        <v>75</v>
      </c>
      <c r="C89" s="294" t="s">
        <v>182</v>
      </c>
      <c r="D89" s="301" t="s">
        <v>8</v>
      </c>
      <c r="E89" s="298">
        <v>17.600000000000001</v>
      </c>
      <c r="F89" s="412"/>
      <c r="G89" s="282">
        <f t="shared" si="4"/>
        <v>0</v>
      </c>
    </row>
    <row r="90" spans="2:7" ht="42.75" customHeight="1">
      <c r="B90" s="297">
        <v>76</v>
      </c>
      <c r="C90" s="294" t="s">
        <v>70</v>
      </c>
      <c r="D90" s="301" t="s">
        <v>14</v>
      </c>
      <c r="E90" s="298">
        <v>7.18</v>
      </c>
      <c r="F90" s="412"/>
      <c r="G90" s="282">
        <f t="shared" si="4"/>
        <v>0</v>
      </c>
    </row>
    <row r="91" spans="2:7" ht="42.75" customHeight="1">
      <c r="B91" s="297">
        <v>77</v>
      </c>
      <c r="C91" s="294" t="s">
        <v>595</v>
      </c>
      <c r="D91" s="301" t="s">
        <v>14</v>
      </c>
      <c r="E91" s="298">
        <v>16.29</v>
      </c>
      <c r="F91" s="412"/>
      <c r="G91" s="282">
        <f t="shared" si="4"/>
        <v>0</v>
      </c>
    </row>
    <row r="92" spans="2:7" ht="42.75" customHeight="1">
      <c r="B92" s="297">
        <v>78</v>
      </c>
      <c r="C92" s="295" t="s">
        <v>840</v>
      </c>
      <c r="D92" s="301" t="s">
        <v>14</v>
      </c>
      <c r="E92" s="298">
        <v>10.1</v>
      </c>
      <c r="F92" s="412"/>
      <c r="G92" s="282">
        <f t="shared" si="4"/>
        <v>0</v>
      </c>
    </row>
    <row r="93" spans="2:7" ht="50.25" customHeight="1">
      <c r="B93" s="297">
        <v>79</v>
      </c>
      <c r="C93" s="294" t="s">
        <v>183</v>
      </c>
      <c r="D93" s="301" t="s">
        <v>11</v>
      </c>
      <c r="E93" s="298">
        <v>19.55</v>
      </c>
      <c r="F93" s="412"/>
      <c r="G93" s="282">
        <f t="shared" si="4"/>
        <v>0</v>
      </c>
    </row>
    <row r="94" spans="2:7" ht="65.25" customHeight="1">
      <c r="B94" s="297">
        <v>80</v>
      </c>
      <c r="C94" s="294" t="s">
        <v>255</v>
      </c>
      <c r="D94" s="301" t="s">
        <v>11</v>
      </c>
      <c r="E94" s="298">
        <v>19.55</v>
      </c>
      <c r="F94" s="412"/>
      <c r="G94" s="282">
        <f t="shared" si="4"/>
        <v>0</v>
      </c>
    </row>
    <row r="95" spans="2:7" ht="39.950000000000003" customHeight="1">
      <c r="B95" s="297">
        <v>81</v>
      </c>
      <c r="C95" s="294" t="s">
        <v>256</v>
      </c>
      <c r="D95" s="301" t="s">
        <v>28</v>
      </c>
      <c r="E95" s="298">
        <v>8</v>
      </c>
      <c r="F95" s="412"/>
      <c r="G95" s="282">
        <f t="shared" si="4"/>
        <v>0</v>
      </c>
    </row>
    <row r="96" spans="2:7" ht="39.950000000000003" customHeight="1">
      <c r="B96" s="297">
        <v>82</v>
      </c>
      <c r="C96" s="294" t="s">
        <v>258</v>
      </c>
      <c r="D96" s="301" t="s">
        <v>71</v>
      </c>
      <c r="E96" s="298">
        <v>16</v>
      </c>
      <c r="F96" s="412"/>
      <c r="G96" s="282">
        <f t="shared" si="4"/>
        <v>0</v>
      </c>
    </row>
    <row r="97" spans="2:7" ht="50.25" customHeight="1">
      <c r="B97" s="297">
        <v>83</v>
      </c>
      <c r="C97" s="294" t="s">
        <v>262</v>
      </c>
      <c r="D97" s="301" t="s">
        <v>11</v>
      </c>
      <c r="E97" s="298">
        <v>8.1999999999999993</v>
      </c>
      <c r="F97" s="412"/>
      <c r="G97" s="282">
        <f t="shared" si="4"/>
        <v>0</v>
      </c>
    </row>
    <row r="98" spans="2:7" ht="39.950000000000003" customHeight="1">
      <c r="B98" s="297">
        <v>84</v>
      </c>
      <c r="C98" s="294" t="s">
        <v>263</v>
      </c>
      <c r="D98" s="301" t="s">
        <v>27</v>
      </c>
      <c r="E98" s="298">
        <v>2</v>
      </c>
      <c r="F98" s="412"/>
      <c r="G98" s="282">
        <f t="shared" si="4"/>
        <v>0</v>
      </c>
    </row>
    <row r="99" spans="2:7" ht="39.950000000000003" customHeight="1">
      <c r="B99" s="297">
        <v>85</v>
      </c>
      <c r="C99" s="294" t="s">
        <v>242</v>
      </c>
      <c r="D99" s="301" t="s">
        <v>11</v>
      </c>
      <c r="E99" s="298">
        <v>19.55</v>
      </c>
      <c r="F99" s="412"/>
      <c r="G99" s="282">
        <f t="shared" si="4"/>
        <v>0</v>
      </c>
    </row>
    <row r="100" spans="2:7" ht="50.25" customHeight="1">
      <c r="B100" s="297">
        <v>86</v>
      </c>
      <c r="C100" s="294" t="s">
        <v>425</v>
      </c>
      <c r="D100" s="301" t="s">
        <v>40</v>
      </c>
      <c r="E100" s="298">
        <v>2</v>
      </c>
      <c r="F100" s="412"/>
      <c r="G100" s="282">
        <f t="shared" si="4"/>
        <v>0</v>
      </c>
    </row>
    <row r="101" spans="2:7" ht="54.75" customHeight="1">
      <c r="B101" s="297">
        <v>87</v>
      </c>
      <c r="C101" s="294" t="s">
        <v>426</v>
      </c>
      <c r="D101" s="301" t="s">
        <v>27</v>
      </c>
      <c r="E101" s="298">
        <v>4</v>
      </c>
      <c r="F101" s="412"/>
      <c r="G101" s="282">
        <f t="shared" si="4"/>
        <v>0</v>
      </c>
    </row>
    <row r="102" spans="2:7" ht="39.950000000000003" customHeight="1">
      <c r="B102" s="297"/>
      <c r="C102" s="73" t="s">
        <v>427</v>
      </c>
      <c r="D102" s="316"/>
      <c r="E102" s="298"/>
      <c r="F102" s="95"/>
      <c r="G102" s="286">
        <f>SUBTOTAL(109,G86:G101)</f>
        <v>0</v>
      </c>
    </row>
    <row r="103" spans="2:7" ht="39.950000000000003" customHeight="1">
      <c r="B103" s="51" t="s">
        <v>76</v>
      </c>
      <c r="C103" s="289" t="s">
        <v>1026</v>
      </c>
      <c r="D103" s="68"/>
      <c r="E103" s="77"/>
      <c r="F103" s="408"/>
      <c r="G103" s="282" t="s">
        <v>100</v>
      </c>
    </row>
    <row r="104" spans="2:7" ht="35.25" customHeight="1">
      <c r="B104" s="297">
        <v>88</v>
      </c>
      <c r="C104" s="294" t="s">
        <v>593</v>
      </c>
      <c r="D104" s="301" t="s">
        <v>14</v>
      </c>
      <c r="E104" s="298">
        <v>12.79</v>
      </c>
      <c r="F104" s="412"/>
      <c r="G104" s="282">
        <f t="shared" ref="G104:G119" si="5">ROUND(E104*F104,2)</f>
        <v>0</v>
      </c>
    </row>
    <row r="105" spans="2:7" ht="35.25" customHeight="1">
      <c r="B105" s="297">
        <v>89</v>
      </c>
      <c r="C105" s="294" t="s">
        <v>839</v>
      </c>
      <c r="D105" s="301" t="s">
        <v>14</v>
      </c>
      <c r="E105" s="298">
        <v>2.2599999999999998</v>
      </c>
      <c r="F105" s="412"/>
      <c r="G105" s="282">
        <f t="shared" si="5"/>
        <v>0</v>
      </c>
    </row>
    <row r="106" spans="2:7" ht="35.25" customHeight="1">
      <c r="B106" s="297">
        <v>90</v>
      </c>
      <c r="C106" s="294" t="s">
        <v>594</v>
      </c>
      <c r="D106" s="301" t="s">
        <v>8</v>
      </c>
      <c r="E106" s="298">
        <v>33.44</v>
      </c>
      <c r="F106" s="412"/>
      <c r="G106" s="282">
        <f t="shared" si="5"/>
        <v>0</v>
      </c>
    </row>
    <row r="107" spans="2:7" ht="35.25" customHeight="1">
      <c r="B107" s="297">
        <v>91</v>
      </c>
      <c r="C107" s="294" t="s">
        <v>182</v>
      </c>
      <c r="D107" s="301" t="s">
        <v>8</v>
      </c>
      <c r="E107" s="298">
        <v>9.41</v>
      </c>
      <c r="F107" s="412"/>
      <c r="G107" s="282">
        <f t="shared" si="5"/>
        <v>0</v>
      </c>
    </row>
    <row r="108" spans="2:7" ht="35.25" customHeight="1">
      <c r="B108" s="297">
        <v>92</v>
      </c>
      <c r="C108" s="294" t="s">
        <v>70</v>
      </c>
      <c r="D108" s="301" t="s">
        <v>14</v>
      </c>
      <c r="E108" s="298">
        <v>4</v>
      </c>
      <c r="F108" s="412"/>
      <c r="G108" s="282">
        <f t="shared" si="5"/>
        <v>0</v>
      </c>
    </row>
    <row r="109" spans="2:7" ht="35.25" customHeight="1">
      <c r="B109" s="297">
        <v>93</v>
      </c>
      <c r="C109" s="294" t="s">
        <v>595</v>
      </c>
      <c r="D109" s="301" t="s">
        <v>14</v>
      </c>
      <c r="E109" s="298">
        <v>9.65</v>
      </c>
      <c r="F109" s="412"/>
      <c r="G109" s="282">
        <f t="shared" si="5"/>
        <v>0</v>
      </c>
    </row>
    <row r="110" spans="2:7" ht="35.25" customHeight="1">
      <c r="B110" s="297">
        <v>94</v>
      </c>
      <c r="C110" s="295" t="s">
        <v>840</v>
      </c>
      <c r="D110" s="301" t="s">
        <v>14</v>
      </c>
      <c r="E110" s="298">
        <v>5.4</v>
      </c>
      <c r="F110" s="412"/>
      <c r="G110" s="282">
        <f t="shared" si="5"/>
        <v>0</v>
      </c>
    </row>
    <row r="111" spans="2:7" ht="39.950000000000003" customHeight="1">
      <c r="B111" s="297">
        <v>95</v>
      </c>
      <c r="C111" s="294" t="s">
        <v>183</v>
      </c>
      <c r="D111" s="301" t="s">
        <v>11</v>
      </c>
      <c r="E111" s="298">
        <v>10.9</v>
      </c>
      <c r="F111" s="412"/>
      <c r="G111" s="282">
        <f t="shared" si="5"/>
        <v>0</v>
      </c>
    </row>
    <row r="112" spans="2:7" ht="51.75" customHeight="1">
      <c r="B112" s="297">
        <v>96</v>
      </c>
      <c r="C112" s="294" t="s">
        <v>255</v>
      </c>
      <c r="D112" s="301" t="s">
        <v>11</v>
      </c>
      <c r="E112" s="298">
        <v>10.9</v>
      </c>
      <c r="F112" s="412"/>
      <c r="G112" s="282">
        <f t="shared" si="5"/>
        <v>0</v>
      </c>
    </row>
    <row r="113" spans="2:7" ht="39.950000000000003" customHeight="1">
      <c r="B113" s="297">
        <v>97</v>
      </c>
      <c r="C113" s="294" t="s">
        <v>256</v>
      </c>
      <c r="D113" s="301" t="s">
        <v>28</v>
      </c>
      <c r="E113" s="298">
        <v>8</v>
      </c>
      <c r="F113" s="412"/>
      <c r="G113" s="282">
        <f t="shared" si="5"/>
        <v>0</v>
      </c>
    </row>
    <row r="114" spans="2:7" ht="39.950000000000003" customHeight="1">
      <c r="B114" s="297">
        <v>98</v>
      </c>
      <c r="C114" s="294" t="s">
        <v>258</v>
      </c>
      <c r="D114" s="301" t="s">
        <v>71</v>
      </c>
      <c r="E114" s="298">
        <v>16</v>
      </c>
      <c r="F114" s="412"/>
      <c r="G114" s="282">
        <f t="shared" si="5"/>
        <v>0</v>
      </c>
    </row>
    <row r="115" spans="2:7" ht="48" customHeight="1">
      <c r="B115" s="297">
        <v>99</v>
      </c>
      <c r="C115" s="294" t="s">
        <v>262</v>
      </c>
      <c r="D115" s="301" t="s">
        <v>11</v>
      </c>
      <c r="E115" s="298">
        <v>6.5</v>
      </c>
      <c r="F115" s="412"/>
      <c r="G115" s="282">
        <f t="shared" si="5"/>
        <v>0</v>
      </c>
    </row>
    <row r="116" spans="2:7" ht="61.5" customHeight="1">
      <c r="B116" s="297">
        <v>100</v>
      </c>
      <c r="C116" s="294" t="s">
        <v>263</v>
      </c>
      <c r="D116" s="301" t="s">
        <v>27</v>
      </c>
      <c r="E116" s="298">
        <v>2</v>
      </c>
      <c r="F116" s="412"/>
      <c r="G116" s="282">
        <f t="shared" si="5"/>
        <v>0</v>
      </c>
    </row>
    <row r="117" spans="2:7" ht="39.950000000000003" customHeight="1">
      <c r="B117" s="297">
        <v>101</v>
      </c>
      <c r="C117" s="294" t="s">
        <v>242</v>
      </c>
      <c r="D117" s="301" t="s">
        <v>11</v>
      </c>
      <c r="E117" s="298">
        <v>10.9</v>
      </c>
      <c r="F117" s="412"/>
      <c r="G117" s="282">
        <f t="shared" si="5"/>
        <v>0</v>
      </c>
    </row>
    <row r="118" spans="2:7" ht="54" customHeight="1">
      <c r="B118" s="297">
        <v>102</v>
      </c>
      <c r="C118" s="294" t="s">
        <v>425</v>
      </c>
      <c r="D118" s="301" t="s">
        <v>40</v>
      </c>
      <c r="E118" s="298">
        <v>2</v>
      </c>
      <c r="F118" s="412"/>
      <c r="G118" s="282">
        <f t="shared" si="5"/>
        <v>0</v>
      </c>
    </row>
    <row r="119" spans="2:7" ht="68.25" customHeight="1">
      <c r="B119" s="297">
        <v>103</v>
      </c>
      <c r="C119" s="294" t="s">
        <v>426</v>
      </c>
      <c r="D119" s="301" t="s">
        <v>27</v>
      </c>
      <c r="E119" s="298">
        <v>4</v>
      </c>
      <c r="F119" s="412"/>
      <c r="G119" s="282">
        <f t="shared" si="5"/>
        <v>0</v>
      </c>
    </row>
    <row r="120" spans="2:7" ht="39.950000000000003" customHeight="1">
      <c r="B120" s="297"/>
      <c r="C120" s="73" t="s">
        <v>428</v>
      </c>
      <c r="D120" s="316"/>
      <c r="E120" s="298"/>
      <c r="F120" s="95"/>
      <c r="G120" s="286">
        <f>SUBTOTAL(109,G104:G119)</f>
        <v>0</v>
      </c>
    </row>
    <row r="121" spans="2:7" ht="39.950000000000003" customHeight="1">
      <c r="B121" s="51" t="s">
        <v>77</v>
      </c>
      <c r="C121" s="289" t="s">
        <v>1027</v>
      </c>
      <c r="D121" s="68"/>
      <c r="E121" s="77"/>
      <c r="F121" s="95"/>
      <c r="G121" s="282" t="s">
        <v>100</v>
      </c>
    </row>
    <row r="122" spans="2:7" ht="36.75" customHeight="1">
      <c r="B122" s="297">
        <v>104</v>
      </c>
      <c r="C122" s="294" t="s">
        <v>593</v>
      </c>
      <c r="D122" s="301" t="s">
        <v>14</v>
      </c>
      <c r="E122" s="298">
        <v>11.38</v>
      </c>
      <c r="F122" s="412"/>
      <c r="G122" s="282">
        <f t="shared" ref="G122:G137" si="6">ROUND(E122*F122,2)</f>
        <v>0</v>
      </c>
    </row>
    <row r="123" spans="2:7" ht="36.75" customHeight="1">
      <c r="B123" s="297">
        <v>105</v>
      </c>
      <c r="C123" s="294" t="s">
        <v>839</v>
      </c>
      <c r="D123" s="301" t="s">
        <v>14</v>
      </c>
      <c r="E123" s="298">
        <v>2.0099999999999998</v>
      </c>
      <c r="F123" s="412"/>
      <c r="G123" s="282">
        <f t="shared" si="6"/>
        <v>0</v>
      </c>
    </row>
    <row r="124" spans="2:7" ht="36.75" customHeight="1">
      <c r="B124" s="297">
        <v>106</v>
      </c>
      <c r="C124" s="294" t="s">
        <v>594</v>
      </c>
      <c r="D124" s="301" t="s">
        <v>8</v>
      </c>
      <c r="E124" s="298">
        <v>29.76</v>
      </c>
      <c r="F124" s="412"/>
      <c r="G124" s="282">
        <f t="shared" si="6"/>
        <v>0</v>
      </c>
    </row>
    <row r="125" spans="2:7" ht="36.75" customHeight="1">
      <c r="B125" s="297">
        <v>107</v>
      </c>
      <c r="C125" s="294" t="s">
        <v>182</v>
      </c>
      <c r="D125" s="301" t="s">
        <v>8</v>
      </c>
      <c r="E125" s="298">
        <v>8.3699999999999992</v>
      </c>
      <c r="F125" s="412"/>
      <c r="G125" s="282">
        <f t="shared" si="6"/>
        <v>0</v>
      </c>
    </row>
    <row r="126" spans="2:7" ht="36.75" customHeight="1">
      <c r="B126" s="297">
        <v>108</v>
      </c>
      <c r="C126" s="294" t="s">
        <v>70</v>
      </c>
      <c r="D126" s="301" t="s">
        <v>14</v>
      </c>
      <c r="E126" s="298">
        <v>3.56</v>
      </c>
      <c r="F126" s="412"/>
      <c r="G126" s="282">
        <f t="shared" si="6"/>
        <v>0</v>
      </c>
    </row>
    <row r="127" spans="2:7" ht="36.75" customHeight="1">
      <c r="B127" s="297">
        <v>109</v>
      </c>
      <c r="C127" s="294" t="s">
        <v>595</v>
      </c>
      <c r="D127" s="301" t="s">
        <v>14</v>
      </c>
      <c r="E127" s="298">
        <v>8.59</v>
      </c>
      <c r="F127" s="412"/>
      <c r="G127" s="282">
        <f t="shared" si="6"/>
        <v>0</v>
      </c>
    </row>
    <row r="128" spans="2:7" ht="36.75" customHeight="1">
      <c r="B128" s="297">
        <v>110</v>
      </c>
      <c r="C128" s="295" t="s">
        <v>840</v>
      </c>
      <c r="D128" s="301" t="s">
        <v>14</v>
      </c>
      <c r="E128" s="298">
        <v>4.8</v>
      </c>
      <c r="F128" s="412"/>
      <c r="G128" s="282">
        <f t="shared" si="6"/>
        <v>0</v>
      </c>
    </row>
    <row r="129" spans="2:7" ht="60" customHeight="1">
      <c r="B129" s="297">
        <v>111</v>
      </c>
      <c r="C129" s="294" t="s">
        <v>183</v>
      </c>
      <c r="D129" s="301" t="s">
        <v>11</v>
      </c>
      <c r="E129" s="298">
        <v>9.3000000000000007</v>
      </c>
      <c r="F129" s="412"/>
      <c r="G129" s="282">
        <f t="shared" si="6"/>
        <v>0</v>
      </c>
    </row>
    <row r="130" spans="2:7" ht="66" customHeight="1">
      <c r="B130" s="297">
        <v>112</v>
      </c>
      <c r="C130" s="294" t="s">
        <v>255</v>
      </c>
      <c r="D130" s="301" t="s">
        <v>11</v>
      </c>
      <c r="E130" s="298">
        <v>9.3000000000000007</v>
      </c>
      <c r="F130" s="412"/>
      <c r="G130" s="282">
        <f t="shared" si="6"/>
        <v>0</v>
      </c>
    </row>
    <row r="131" spans="2:7" ht="39.950000000000003" customHeight="1">
      <c r="B131" s="297">
        <v>113</v>
      </c>
      <c r="C131" s="294" t="s">
        <v>256</v>
      </c>
      <c r="D131" s="301" t="s">
        <v>28</v>
      </c>
      <c r="E131" s="298">
        <v>8</v>
      </c>
      <c r="F131" s="412"/>
      <c r="G131" s="282">
        <f t="shared" si="6"/>
        <v>0</v>
      </c>
    </row>
    <row r="132" spans="2:7" ht="39.950000000000003" customHeight="1">
      <c r="B132" s="297">
        <v>114</v>
      </c>
      <c r="C132" s="294" t="s">
        <v>258</v>
      </c>
      <c r="D132" s="301" t="s">
        <v>71</v>
      </c>
      <c r="E132" s="298">
        <v>16</v>
      </c>
      <c r="F132" s="412"/>
      <c r="G132" s="282">
        <f t="shared" si="6"/>
        <v>0</v>
      </c>
    </row>
    <row r="133" spans="2:7" ht="51.75" customHeight="1">
      <c r="B133" s="297">
        <v>115</v>
      </c>
      <c r="C133" s="294" t="s">
        <v>262</v>
      </c>
      <c r="D133" s="301" t="s">
        <v>11</v>
      </c>
      <c r="E133" s="298">
        <v>5.6</v>
      </c>
      <c r="F133" s="412"/>
      <c r="G133" s="282">
        <f t="shared" si="6"/>
        <v>0</v>
      </c>
    </row>
    <row r="134" spans="2:7" ht="39.950000000000003" customHeight="1">
      <c r="B134" s="297">
        <v>116</v>
      </c>
      <c r="C134" s="294" t="s">
        <v>263</v>
      </c>
      <c r="D134" s="301" t="s">
        <v>27</v>
      </c>
      <c r="E134" s="298">
        <v>2</v>
      </c>
      <c r="F134" s="412"/>
      <c r="G134" s="282">
        <f t="shared" si="6"/>
        <v>0</v>
      </c>
    </row>
    <row r="135" spans="2:7" ht="39.950000000000003" customHeight="1">
      <c r="B135" s="297">
        <v>117</v>
      </c>
      <c r="C135" s="294" t="s">
        <v>242</v>
      </c>
      <c r="D135" s="301" t="s">
        <v>11</v>
      </c>
      <c r="E135" s="298">
        <v>10.9</v>
      </c>
      <c r="F135" s="412"/>
      <c r="G135" s="282">
        <f t="shared" si="6"/>
        <v>0</v>
      </c>
    </row>
    <row r="136" spans="2:7" ht="39.950000000000003" customHeight="1">
      <c r="B136" s="297">
        <v>118</v>
      </c>
      <c r="C136" s="294" t="s">
        <v>425</v>
      </c>
      <c r="D136" s="301" t="s">
        <v>40</v>
      </c>
      <c r="E136" s="298">
        <v>2</v>
      </c>
      <c r="F136" s="412"/>
      <c r="G136" s="282">
        <f t="shared" si="6"/>
        <v>0</v>
      </c>
    </row>
    <row r="137" spans="2:7" ht="48.75" customHeight="1">
      <c r="B137" s="297">
        <v>119</v>
      </c>
      <c r="C137" s="294" t="s">
        <v>426</v>
      </c>
      <c r="D137" s="301" t="s">
        <v>27</v>
      </c>
      <c r="E137" s="298">
        <v>4</v>
      </c>
      <c r="F137" s="412"/>
      <c r="G137" s="282">
        <f t="shared" si="6"/>
        <v>0</v>
      </c>
    </row>
    <row r="138" spans="2:7" ht="39.950000000000003" customHeight="1">
      <c r="B138" s="297"/>
      <c r="C138" s="73" t="s">
        <v>862</v>
      </c>
      <c r="D138" s="316"/>
      <c r="E138" s="298"/>
      <c r="F138" s="95"/>
      <c r="G138" s="286">
        <f>SUBTOTAL(109,G122:G137)</f>
        <v>0</v>
      </c>
    </row>
    <row r="139" spans="2:7" ht="39.950000000000003" customHeight="1">
      <c r="B139" s="51" t="s">
        <v>78</v>
      </c>
      <c r="C139" s="289" t="s">
        <v>1028</v>
      </c>
      <c r="D139" s="68"/>
      <c r="E139" s="77"/>
      <c r="F139" s="408"/>
      <c r="G139" s="282" t="s">
        <v>100</v>
      </c>
    </row>
    <row r="140" spans="2:7" ht="40.5" customHeight="1">
      <c r="B140" s="297">
        <v>120</v>
      </c>
      <c r="C140" s="294" t="s">
        <v>593</v>
      </c>
      <c r="D140" s="301" t="s">
        <v>14</v>
      </c>
      <c r="E140" s="298">
        <v>8.61</v>
      </c>
      <c r="F140" s="412"/>
      <c r="G140" s="282">
        <f t="shared" ref="G140:G146" si="7">ROUND(E140*F140,2)</f>
        <v>0</v>
      </c>
    </row>
    <row r="141" spans="2:7" ht="40.5" customHeight="1">
      <c r="B141" s="297">
        <v>121</v>
      </c>
      <c r="C141" s="294" t="s">
        <v>839</v>
      </c>
      <c r="D141" s="301" t="s">
        <v>14</v>
      </c>
      <c r="E141" s="298">
        <v>1.52</v>
      </c>
      <c r="F141" s="412"/>
      <c r="G141" s="282">
        <f t="shared" si="7"/>
        <v>0</v>
      </c>
    </row>
    <row r="142" spans="2:7" ht="40.5" customHeight="1">
      <c r="B142" s="297">
        <v>122</v>
      </c>
      <c r="C142" s="294" t="s">
        <v>594</v>
      </c>
      <c r="D142" s="301" t="s">
        <v>8</v>
      </c>
      <c r="E142" s="298">
        <v>22.5</v>
      </c>
      <c r="F142" s="412"/>
      <c r="G142" s="282">
        <f t="shared" si="7"/>
        <v>0</v>
      </c>
    </row>
    <row r="143" spans="2:7" ht="40.5" customHeight="1">
      <c r="B143" s="297">
        <v>123</v>
      </c>
      <c r="C143" s="294" t="s">
        <v>182</v>
      </c>
      <c r="D143" s="301" t="s">
        <v>8</v>
      </c>
      <c r="E143" s="298">
        <v>6.75</v>
      </c>
      <c r="F143" s="412"/>
      <c r="G143" s="282">
        <f t="shared" si="7"/>
        <v>0</v>
      </c>
    </row>
    <row r="144" spans="2:7" ht="40.5" customHeight="1">
      <c r="B144" s="297">
        <v>124</v>
      </c>
      <c r="C144" s="294" t="s">
        <v>70</v>
      </c>
      <c r="D144" s="301" t="s">
        <v>14</v>
      </c>
      <c r="E144" s="298">
        <v>2.87</v>
      </c>
      <c r="F144" s="412"/>
      <c r="G144" s="282">
        <f t="shared" si="7"/>
        <v>0</v>
      </c>
    </row>
    <row r="145" spans="2:7" ht="40.5" customHeight="1">
      <c r="B145" s="297">
        <v>125</v>
      </c>
      <c r="C145" s="294" t="s">
        <v>595</v>
      </c>
      <c r="D145" s="301" t="s">
        <v>14</v>
      </c>
      <c r="E145" s="298">
        <v>6.26</v>
      </c>
      <c r="F145" s="412"/>
      <c r="G145" s="282">
        <f t="shared" si="7"/>
        <v>0</v>
      </c>
    </row>
    <row r="146" spans="2:7" ht="40.5" customHeight="1">
      <c r="B146" s="297">
        <v>126</v>
      </c>
      <c r="C146" s="295" t="s">
        <v>840</v>
      </c>
      <c r="D146" s="301" t="s">
        <v>14</v>
      </c>
      <c r="E146" s="298">
        <v>3.87</v>
      </c>
      <c r="F146" s="412"/>
      <c r="G146" s="282">
        <f t="shared" si="7"/>
        <v>0</v>
      </c>
    </row>
    <row r="147" spans="2:7" ht="39.950000000000003" customHeight="1">
      <c r="B147" s="297">
        <v>127</v>
      </c>
      <c r="C147" s="294" t="s">
        <v>183</v>
      </c>
      <c r="D147" s="301" t="s">
        <v>11</v>
      </c>
      <c r="E147" s="298">
        <v>7.9</v>
      </c>
      <c r="F147" s="412"/>
      <c r="G147" s="282">
        <f t="shared" ref="G147:G155" si="8">ROUND(E147*F147,2)</f>
        <v>0</v>
      </c>
    </row>
    <row r="148" spans="2:7" ht="51.75" customHeight="1">
      <c r="B148" s="297">
        <v>128</v>
      </c>
      <c r="C148" s="294" t="s">
        <v>255</v>
      </c>
      <c r="D148" s="301" t="s">
        <v>11</v>
      </c>
      <c r="E148" s="298">
        <v>7.9</v>
      </c>
      <c r="F148" s="412"/>
      <c r="G148" s="282">
        <f t="shared" si="8"/>
        <v>0</v>
      </c>
    </row>
    <row r="149" spans="2:7" ht="49.5" customHeight="1">
      <c r="B149" s="297">
        <v>129</v>
      </c>
      <c r="C149" s="294" t="s">
        <v>256</v>
      </c>
      <c r="D149" s="301" t="s">
        <v>28</v>
      </c>
      <c r="E149" s="298">
        <v>8</v>
      </c>
      <c r="F149" s="412"/>
      <c r="G149" s="282">
        <f t="shared" si="8"/>
        <v>0</v>
      </c>
    </row>
    <row r="150" spans="2:7" ht="39.950000000000003" customHeight="1">
      <c r="B150" s="297">
        <v>130</v>
      </c>
      <c r="C150" s="294" t="s">
        <v>258</v>
      </c>
      <c r="D150" s="301" t="s">
        <v>71</v>
      </c>
      <c r="E150" s="298">
        <v>16</v>
      </c>
      <c r="F150" s="412"/>
      <c r="G150" s="282">
        <f t="shared" si="8"/>
        <v>0</v>
      </c>
    </row>
    <row r="151" spans="2:7" ht="54" customHeight="1">
      <c r="B151" s="297">
        <v>131</v>
      </c>
      <c r="C151" s="294" t="s">
        <v>262</v>
      </c>
      <c r="D151" s="301" t="s">
        <v>11</v>
      </c>
      <c r="E151" s="298">
        <v>4</v>
      </c>
      <c r="F151" s="412"/>
      <c r="G151" s="282">
        <f t="shared" si="8"/>
        <v>0</v>
      </c>
    </row>
    <row r="152" spans="2:7" ht="55.5" customHeight="1">
      <c r="B152" s="297">
        <v>132</v>
      </c>
      <c r="C152" s="294" t="s">
        <v>263</v>
      </c>
      <c r="D152" s="301" t="s">
        <v>27</v>
      </c>
      <c r="E152" s="298">
        <v>2</v>
      </c>
      <c r="F152" s="412"/>
      <c r="G152" s="282">
        <f t="shared" si="8"/>
        <v>0</v>
      </c>
    </row>
    <row r="153" spans="2:7" ht="39.950000000000003" customHeight="1">
      <c r="B153" s="297">
        <v>133</v>
      </c>
      <c r="C153" s="294" t="s">
        <v>242</v>
      </c>
      <c r="D153" s="301" t="s">
        <v>11</v>
      </c>
      <c r="E153" s="298">
        <v>7.9</v>
      </c>
      <c r="F153" s="412"/>
      <c r="G153" s="282">
        <f t="shared" si="8"/>
        <v>0</v>
      </c>
    </row>
    <row r="154" spans="2:7" ht="39.950000000000003" customHeight="1">
      <c r="B154" s="297">
        <v>134</v>
      </c>
      <c r="C154" s="294" t="s">
        <v>425</v>
      </c>
      <c r="D154" s="301" t="s">
        <v>40</v>
      </c>
      <c r="E154" s="298">
        <v>2</v>
      </c>
      <c r="F154" s="412"/>
      <c r="G154" s="282">
        <f t="shared" si="8"/>
        <v>0</v>
      </c>
    </row>
    <row r="155" spans="2:7" ht="51" customHeight="1">
      <c r="B155" s="297">
        <v>135</v>
      </c>
      <c r="C155" s="294" t="s">
        <v>426</v>
      </c>
      <c r="D155" s="301" t="s">
        <v>28</v>
      </c>
      <c r="E155" s="298">
        <v>4</v>
      </c>
      <c r="F155" s="412"/>
      <c r="G155" s="282">
        <f t="shared" si="8"/>
        <v>0</v>
      </c>
    </row>
    <row r="156" spans="2:7" ht="39.950000000000003" customHeight="1">
      <c r="B156" s="297"/>
      <c r="C156" s="73" t="s">
        <v>863</v>
      </c>
      <c r="D156" s="316"/>
      <c r="E156" s="298"/>
      <c r="F156" s="95"/>
      <c r="G156" s="286">
        <f>SUBTOTAL(109,G140:G155)</f>
        <v>0</v>
      </c>
    </row>
    <row r="157" spans="2:7" ht="39.950000000000003" customHeight="1">
      <c r="B157" s="51" t="s">
        <v>94</v>
      </c>
      <c r="C157" s="289" t="s">
        <v>1029</v>
      </c>
      <c r="D157" s="68"/>
      <c r="E157" s="77"/>
      <c r="F157" s="95"/>
      <c r="G157" s="282" t="s">
        <v>100</v>
      </c>
    </row>
    <row r="158" spans="2:7" ht="40.5" customHeight="1">
      <c r="B158" s="297">
        <v>136</v>
      </c>
      <c r="C158" s="294" t="s">
        <v>593</v>
      </c>
      <c r="D158" s="301" t="s">
        <v>14</v>
      </c>
      <c r="E158" s="298">
        <v>8.61</v>
      </c>
      <c r="F158" s="412"/>
      <c r="G158" s="282">
        <f t="shared" ref="G158:G173" si="9">ROUND(E158*F158,2)</f>
        <v>0</v>
      </c>
    </row>
    <row r="159" spans="2:7" ht="40.5" customHeight="1">
      <c r="B159" s="297">
        <v>137</v>
      </c>
      <c r="C159" s="294" t="s">
        <v>839</v>
      </c>
      <c r="D159" s="301" t="s">
        <v>14</v>
      </c>
      <c r="E159" s="298">
        <v>1.52</v>
      </c>
      <c r="F159" s="412"/>
      <c r="G159" s="282">
        <f t="shared" si="9"/>
        <v>0</v>
      </c>
    </row>
    <row r="160" spans="2:7" ht="40.5" customHeight="1">
      <c r="B160" s="297">
        <v>138</v>
      </c>
      <c r="C160" s="294" t="s">
        <v>594</v>
      </c>
      <c r="D160" s="301" t="s">
        <v>8</v>
      </c>
      <c r="E160" s="298">
        <v>22.5</v>
      </c>
      <c r="F160" s="412"/>
      <c r="G160" s="282">
        <f t="shared" si="9"/>
        <v>0</v>
      </c>
    </row>
    <row r="161" spans="2:7" ht="40.5" customHeight="1">
      <c r="B161" s="297">
        <v>139</v>
      </c>
      <c r="C161" s="294" t="s">
        <v>182</v>
      </c>
      <c r="D161" s="301" t="s">
        <v>8</v>
      </c>
      <c r="E161" s="298">
        <v>6.75</v>
      </c>
      <c r="F161" s="412"/>
      <c r="G161" s="282">
        <f t="shared" si="9"/>
        <v>0</v>
      </c>
    </row>
    <row r="162" spans="2:7" ht="40.5" customHeight="1">
      <c r="B162" s="297">
        <v>140</v>
      </c>
      <c r="C162" s="294" t="s">
        <v>70</v>
      </c>
      <c r="D162" s="301" t="s">
        <v>14</v>
      </c>
      <c r="E162" s="298">
        <v>2.87</v>
      </c>
      <c r="F162" s="412"/>
      <c r="G162" s="282">
        <f t="shared" si="9"/>
        <v>0</v>
      </c>
    </row>
    <row r="163" spans="2:7" ht="40.5" customHeight="1">
      <c r="B163" s="297">
        <v>141</v>
      </c>
      <c r="C163" s="294" t="s">
        <v>595</v>
      </c>
      <c r="D163" s="301" t="s">
        <v>14</v>
      </c>
      <c r="E163" s="298">
        <v>6.26</v>
      </c>
      <c r="F163" s="412"/>
      <c r="G163" s="282">
        <f t="shared" si="9"/>
        <v>0</v>
      </c>
    </row>
    <row r="164" spans="2:7" ht="40.5" customHeight="1">
      <c r="B164" s="297">
        <v>142</v>
      </c>
      <c r="C164" s="295" t="s">
        <v>840</v>
      </c>
      <c r="D164" s="301" t="s">
        <v>14</v>
      </c>
      <c r="E164" s="298">
        <v>3.87</v>
      </c>
      <c r="F164" s="412"/>
      <c r="G164" s="282">
        <f t="shared" si="9"/>
        <v>0</v>
      </c>
    </row>
    <row r="165" spans="2:7" ht="40.5" customHeight="1">
      <c r="B165" s="297">
        <v>143</v>
      </c>
      <c r="C165" s="294" t="s">
        <v>183</v>
      </c>
      <c r="D165" s="301" t="s">
        <v>11</v>
      </c>
      <c r="E165" s="298">
        <v>7.9</v>
      </c>
      <c r="F165" s="412"/>
      <c r="G165" s="282">
        <f t="shared" si="9"/>
        <v>0</v>
      </c>
    </row>
    <row r="166" spans="2:7" ht="62.25" customHeight="1">
      <c r="B166" s="297">
        <v>144</v>
      </c>
      <c r="C166" s="294" t="s">
        <v>255</v>
      </c>
      <c r="D166" s="301" t="s">
        <v>11</v>
      </c>
      <c r="E166" s="298">
        <v>7.9</v>
      </c>
      <c r="F166" s="412"/>
      <c r="G166" s="282">
        <f t="shared" si="9"/>
        <v>0</v>
      </c>
    </row>
    <row r="167" spans="2:7" ht="39.950000000000003" customHeight="1">
      <c r="B167" s="297">
        <v>145</v>
      </c>
      <c r="C167" s="294" t="s">
        <v>256</v>
      </c>
      <c r="D167" s="301" t="s">
        <v>28</v>
      </c>
      <c r="E167" s="298">
        <v>8</v>
      </c>
      <c r="F167" s="412"/>
      <c r="G167" s="282">
        <f t="shared" si="9"/>
        <v>0</v>
      </c>
    </row>
    <row r="168" spans="2:7" ht="50.25" customHeight="1">
      <c r="B168" s="297">
        <v>146</v>
      </c>
      <c r="C168" s="294" t="s">
        <v>258</v>
      </c>
      <c r="D168" s="301" t="s">
        <v>71</v>
      </c>
      <c r="E168" s="298">
        <v>16</v>
      </c>
      <c r="F168" s="412"/>
      <c r="G168" s="282">
        <f t="shared" si="9"/>
        <v>0</v>
      </c>
    </row>
    <row r="169" spans="2:7" ht="60" customHeight="1">
      <c r="B169" s="297">
        <v>147</v>
      </c>
      <c r="C169" s="294" t="s">
        <v>262</v>
      </c>
      <c r="D169" s="301" t="s">
        <v>11</v>
      </c>
      <c r="E169" s="298">
        <v>4</v>
      </c>
      <c r="F169" s="412"/>
      <c r="G169" s="282">
        <f t="shared" si="9"/>
        <v>0</v>
      </c>
    </row>
    <row r="170" spans="2:7" ht="39.950000000000003" customHeight="1">
      <c r="B170" s="297">
        <v>148</v>
      </c>
      <c r="C170" s="294" t="s">
        <v>263</v>
      </c>
      <c r="D170" s="301" t="s">
        <v>27</v>
      </c>
      <c r="E170" s="298">
        <v>2</v>
      </c>
      <c r="F170" s="412"/>
      <c r="G170" s="282">
        <f t="shared" si="9"/>
        <v>0</v>
      </c>
    </row>
    <row r="171" spans="2:7" ht="39.950000000000003" customHeight="1">
      <c r="B171" s="297">
        <v>149</v>
      </c>
      <c r="C171" s="294" t="s">
        <v>242</v>
      </c>
      <c r="D171" s="301" t="s">
        <v>11</v>
      </c>
      <c r="E171" s="298">
        <v>7.9</v>
      </c>
      <c r="F171" s="412"/>
      <c r="G171" s="282">
        <f t="shared" si="9"/>
        <v>0</v>
      </c>
    </row>
    <row r="172" spans="2:7" ht="48" customHeight="1">
      <c r="B172" s="297">
        <v>150</v>
      </c>
      <c r="C172" s="294" t="s">
        <v>425</v>
      </c>
      <c r="D172" s="301" t="s">
        <v>40</v>
      </c>
      <c r="E172" s="298">
        <v>2</v>
      </c>
      <c r="F172" s="412"/>
      <c r="G172" s="282">
        <f t="shared" si="9"/>
        <v>0</v>
      </c>
    </row>
    <row r="173" spans="2:7" ht="46.5" customHeight="1">
      <c r="B173" s="297">
        <v>151</v>
      </c>
      <c r="C173" s="294" t="s">
        <v>426</v>
      </c>
      <c r="D173" s="301" t="s">
        <v>27</v>
      </c>
      <c r="E173" s="298">
        <v>4</v>
      </c>
      <c r="F173" s="412"/>
      <c r="G173" s="282">
        <f t="shared" si="9"/>
        <v>0</v>
      </c>
    </row>
    <row r="174" spans="2:7" ht="39.950000000000003" customHeight="1">
      <c r="B174" s="297"/>
      <c r="C174" s="73" t="s">
        <v>864</v>
      </c>
      <c r="D174" s="316"/>
      <c r="E174" s="298"/>
      <c r="F174" s="95"/>
      <c r="G174" s="286">
        <f>SUBTOTAL(109,G158:G173)</f>
        <v>0</v>
      </c>
    </row>
    <row r="175" spans="2:7" ht="39.950000000000003" customHeight="1">
      <c r="B175" s="51" t="s">
        <v>95</v>
      </c>
      <c r="C175" s="289" t="s">
        <v>1030</v>
      </c>
      <c r="D175" s="68"/>
      <c r="E175" s="77"/>
      <c r="F175" s="95"/>
      <c r="G175" s="282" t="s">
        <v>100</v>
      </c>
    </row>
    <row r="176" spans="2:7" ht="40.5" customHeight="1">
      <c r="B176" s="297">
        <v>152</v>
      </c>
      <c r="C176" s="294" t="s">
        <v>593</v>
      </c>
      <c r="D176" s="301" t="s">
        <v>14</v>
      </c>
      <c r="E176" s="298">
        <v>8.35</v>
      </c>
      <c r="F176" s="412"/>
      <c r="G176" s="282">
        <f t="shared" ref="G176:G191" si="10">ROUND(E176*F176,2)</f>
        <v>0</v>
      </c>
    </row>
    <row r="177" spans="2:7" ht="40.5" customHeight="1">
      <c r="B177" s="297">
        <v>153</v>
      </c>
      <c r="C177" s="294" t="s">
        <v>839</v>
      </c>
      <c r="D177" s="301" t="s">
        <v>14</v>
      </c>
      <c r="E177" s="298">
        <v>1.47</v>
      </c>
      <c r="F177" s="412"/>
      <c r="G177" s="282">
        <f t="shared" si="10"/>
        <v>0</v>
      </c>
    </row>
    <row r="178" spans="2:7" ht="40.5" customHeight="1">
      <c r="B178" s="297">
        <v>154</v>
      </c>
      <c r="C178" s="294" t="s">
        <v>594</v>
      </c>
      <c r="D178" s="301" t="s">
        <v>8</v>
      </c>
      <c r="E178" s="298">
        <v>21.84</v>
      </c>
      <c r="F178" s="412"/>
      <c r="G178" s="282">
        <f t="shared" si="10"/>
        <v>0</v>
      </c>
    </row>
    <row r="179" spans="2:7" ht="40.5" customHeight="1">
      <c r="B179" s="297">
        <v>155</v>
      </c>
      <c r="C179" s="294" t="s">
        <v>182</v>
      </c>
      <c r="D179" s="301" t="s">
        <v>8</v>
      </c>
      <c r="E179" s="298">
        <v>7.02</v>
      </c>
      <c r="F179" s="412"/>
      <c r="G179" s="282">
        <f t="shared" si="10"/>
        <v>0</v>
      </c>
    </row>
    <row r="180" spans="2:7" ht="40.5" customHeight="1">
      <c r="B180" s="297">
        <v>156</v>
      </c>
      <c r="C180" s="294" t="s">
        <v>70</v>
      </c>
      <c r="D180" s="301" t="s">
        <v>14</v>
      </c>
      <c r="E180" s="298">
        <v>2.88</v>
      </c>
      <c r="F180" s="412"/>
      <c r="G180" s="282">
        <f t="shared" si="10"/>
        <v>0</v>
      </c>
    </row>
    <row r="181" spans="2:7" ht="40.5" customHeight="1">
      <c r="B181" s="297">
        <v>157</v>
      </c>
      <c r="C181" s="294" t="s">
        <v>595</v>
      </c>
      <c r="D181" s="301" t="s">
        <v>14</v>
      </c>
      <c r="E181" s="298">
        <v>4.75</v>
      </c>
      <c r="F181" s="412"/>
      <c r="G181" s="282">
        <f t="shared" si="10"/>
        <v>0</v>
      </c>
    </row>
    <row r="182" spans="2:7" ht="40.5" customHeight="1">
      <c r="B182" s="297">
        <v>158</v>
      </c>
      <c r="C182" s="295" t="s">
        <v>840</v>
      </c>
      <c r="D182" s="301" t="s">
        <v>14</v>
      </c>
      <c r="E182" s="298">
        <v>5</v>
      </c>
      <c r="F182" s="412"/>
      <c r="G182" s="282">
        <f t="shared" si="10"/>
        <v>0</v>
      </c>
    </row>
    <row r="183" spans="2:7" ht="39.950000000000003" customHeight="1">
      <c r="B183" s="297">
        <v>159</v>
      </c>
      <c r="C183" s="294" t="s">
        <v>183</v>
      </c>
      <c r="D183" s="301" t="s">
        <v>11</v>
      </c>
      <c r="E183" s="298">
        <v>7.8</v>
      </c>
      <c r="F183" s="412"/>
      <c r="G183" s="282">
        <f t="shared" si="10"/>
        <v>0</v>
      </c>
    </row>
    <row r="184" spans="2:7" ht="51" customHeight="1">
      <c r="B184" s="297">
        <v>160</v>
      </c>
      <c r="C184" s="294" t="s">
        <v>414</v>
      </c>
      <c r="D184" s="301" t="s">
        <v>11</v>
      </c>
      <c r="E184" s="298">
        <v>7.8</v>
      </c>
      <c r="F184" s="412"/>
      <c r="G184" s="282">
        <f t="shared" si="10"/>
        <v>0</v>
      </c>
    </row>
    <row r="185" spans="2:7" ht="64.5" customHeight="1">
      <c r="B185" s="297">
        <v>161</v>
      </c>
      <c r="C185" s="294" t="s">
        <v>415</v>
      </c>
      <c r="D185" s="301" t="s">
        <v>28</v>
      </c>
      <c r="E185" s="298">
        <v>8</v>
      </c>
      <c r="F185" s="412"/>
      <c r="G185" s="282">
        <f t="shared" si="10"/>
        <v>0</v>
      </c>
    </row>
    <row r="186" spans="2:7" ht="39.950000000000003" customHeight="1">
      <c r="B186" s="297">
        <v>162</v>
      </c>
      <c r="C186" s="294" t="s">
        <v>416</v>
      </c>
      <c r="D186" s="301" t="s">
        <v>71</v>
      </c>
      <c r="E186" s="298">
        <v>16</v>
      </c>
      <c r="F186" s="412"/>
      <c r="G186" s="282">
        <f t="shared" si="10"/>
        <v>0</v>
      </c>
    </row>
    <row r="187" spans="2:7" ht="51" customHeight="1">
      <c r="B187" s="297">
        <v>163</v>
      </c>
      <c r="C187" s="294" t="s">
        <v>417</v>
      </c>
      <c r="D187" s="301" t="s">
        <v>11</v>
      </c>
      <c r="E187" s="298">
        <v>4</v>
      </c>
      <c r="F187" s="412"/>
      <c r="G187" s="282">
        <f t="shared" si="10"/>
        <v>0</v>
      </c>
    </row>
    <row r="188" spans="2:7" ht="39.950000000000003" customHeight="1">
      <c r="B188" s="297">
        <v>164</v>
      </c>
      <c r="C188" s="294" t="s">
        <v>418</v>
      </c>
      <c r="D188" s="301" t="s">
        <v>27</v>
      </c>
      <c r="E188" s="298">
        <v>2</v>
      </c>
      <c r="F188" s="412"/>
      <c r="G188" s="282">
        <f t="shared" si="10"/>
        <v>0</v>
      </c>
    </row>
    <row r="189" spans="2:7" ht="60.75" customHeight="1">
      <c r="B189" s="297">
        <v>165</v>
      </c>
      <c r="C189" s="294" t="s">
        <v>202</v>
      </c>
      <c r="D189" s="301" t="s">
        <v>11</v>
      </c>
      <c r="E189" s="298">
        <v>7.8</v>
      </c>
      <c r="F189" s="412"/>
      <c r="G189" s="282">
        <f t="shared" si="10"/>
        <v>0</v>
      </c>
    </row>
    <row r="190" spans="2:7" ht="54" customHeight="1">
      <c r="B190" s="297">
        <v>166</v>
      </c>
      <c r="C190" s="294" t="s">
        <v>419</v>
      </c>
      <c r="D190" s="301" t="s">
        <v>40</v>
      </c>
      <c r="E190" s="298">
        <v>2</v>
      </c>
      <c r="F190" s="412"/>
      <c r="G190" s="282">
        <f t="shared" si="10"/>
        <v>0</v>
      </c>
    </row>
    <row r="191" spans="2:7" ht="57.75" customHeight="1">
      <c r="B191" s="297">
        <v>167</v>
      </c>
      <c r="C191" s="294" t="s">
        <v>420</v>
      </c>
      <c r="D191" s="301" t="s">
        <v>27</v>
      </c>
      <c r="E191" s="298">
        <v>4</v>
      </c>
      <c r="F191" s="412"/>
      <c r="G191" s="282">
        <f t="shared" si="10"/>
        <v>0</v>
      </c>
    </row>
    <row r="192" spans="2:7" ht="39.950000000000003" customHeight="1">
      <c r="B192" s="297"/>
      <c r="C192" s="73" t="s">
        <v>429</v>
      </c>
      <c r="D192" s="316"/>
      <c r="E192" s="298"/>
      <c r="F192" s="95"/>
      <c r="G192" s="286">
        <f>SUBTOTAL(109,G176:G191)</f>
        <v>0</v>
      </c>
    </row>
    <row r="193" spans="2:7" ht="39.950000000000003" customHeight="1">
      <c r="B193" s="51" t="s">
        <v>96</v>
      </c>
      <c r="C193" s="78" t="s">
        <v>1021</v>
      </c>
      <c r="D193" s="79"/>
      <c r="E193" s="80"/>
      <c r="F193" s="95"/>
      <c r="G193" s="282" t="s">
        <v>100</v>
      </c>
    </row>
    <row r="194" spans="2:7" ht="39.950000000000003" customHeight="1">
      <c r="B194" s="297">
        <v>168</v>
      </c>
      <c r="C194" s="294" t="s">
        <v>593</v>
      </c>
      <c r="D194" s="301" t="s">
        <v>14</v>
      </c>
      <c r="E194" s="298">
        <v>122.4</v>
      </c>
      <c r="F194" s="412"/>
      <c r="G194" s="282">
        <f t="shared" ref="G194:G206" si="11">ROUND(E194*F194,2)</f>
        <v>0</v>
      </c>
    </row>
    <row r="195" spans="2:7" ht="39.950000000000003" customHeight="1">
      <c r="B195" s="297">
        <v>169</v>
      </c>
      <c r="C195" s="294" t="s">
        <v>595</v>
      </c>
      <c r="D195" s="301" t="s">
        <v>14</v>
      </c>
      <c r="E195" s="298">
        <v>122.4</v>
      </c>
      <c r="F195" s="412"/>
      <c r="G195" s="282">
        <f t="shared" si="11"/>
        <v>0</v>
      </c>
    </row>
    <row r="196" spans="2:7" ht="39.950000000000003" customHeight="1">
      <c r="B196" s="297">
        <v>170</v>
      </c>
      <c r="C196" s="294" t="s">
        <v>430</v>
      </c>
      <c r="D196" s="301" t="s">
        <v>27</v>
      </c>
      <c r="E196" s="298">
        <v>6.8</v>
      </c>
      <c r="F196" s="412"/>
      <c r="G196" s="282">
        <f t="shared" si="11"/>
        <v>0</v>
      </c>
    </row>
    <row r="197" spans="2:7" ht="39.950000000000003" customHeight="1">
      <c r="B197" s="297">
        <v>171</v>
      </c>
      <c r="C197" s="294" t="s">
        <v>430</v>
      </c>
      <c r="D197" s="301" t="s">
        <v>27</v>
      </c>
      <c r="E197" s="298">
        <v>11.8</v>
      </c>
      <c r="F197" s="412"/>
      <c r="G197" s="282">
        <f t="shared" si="11"/>
        <v>0</v>
      </c>
    </row>
    <row r="198" spans="2:7" ht="39.950000000000003" customHeight="1">
      <c r="B198" s="297">
        <v>172</v>
      </c>
      <c r="C198" s="294" t="s">
        <v>430</v>
      </c>
      <c r="D198" s="301" t="s">
        <v>27</v>
      </c>
      <c r="E198" s="298">
        <v>11.8</v>
      </c>
      <c r="F198" s="412"/>
      <c r="G198" s="282">
        <f t="shared" si="11"/>
        <v>0</v>
      </c>
    </row>
    <row r="199" spans="2:7" ht="39.950000000000003" customHeight="1">
      <c r="B199" s="297">
        <v>173</v>
      </c>
      <c r="C199" s="294" t="s">
        <v>430</v>
      </c>
      <c r="D199" s="301" t="s">
        <v>27</v>
      </c>
      <c r="E199" s="298">
        <v>45.7</v>
      </c>
      <c r="F199" s="412"/>
      <c r="G199" s="282">
        <f t="shared" si="11"/>
        <v>0</v>
      </c>
    </row>
    <row r="200" spans="2:7" ht="39.950000000000003" customHeight="1">
      <c r="B200" s="297">
        <v>174</v>
      </c>
      <c r="C200" s="294" t="s">
        <v>431</v>
      </c>
      <c r="D200" s="301" t="s">
        <v>27</v>
      </c>
      <c r="E200" s="298">
        <v>3.6</v>
      </c>
      <c r="F200" s="412"/>
      <c r="G200" s="282">
        <f t="shared" si="11"/>
        <v>0</v>
      </c>
    </row>
    <row r="201" spans="2:7" ht="39.950000000000003" customHeight="1">
      <c r="B201" s="297">
        <v>175</v>
      </c>
      <c r="C201" s="294" t="s">
        <v>432</v>
      </c>
      <c r="D201" s="301" t="s">
        <v>27</v>
      </c>
      <c r="E201" s="298">
        <v>18</v>
      </c>
      <c r="F201" s="412"/>
      <c r="G201" s="282">
        <f t="shared" si="11"/>
        <v>0</v>
      </c>
    </row>
    <row r="202" spans="2:7" ht="39.950000000000003" customHeight="1">
      <c r="B202" s="297">
        <v>176</v>
      </c>
      <c r="C202" s="294" t="s">
        <v>432</v>
      </c>
      <c r="D202" s="301" t="s">
        <v>27</v>
      </c>
      <c r="E202" s="298">
        <v>9.5</v>
      </c>
      <c r="F202" s="412"/>
      <c r="G202" s="282">
        <f t="shared" si="11"/>
        <v>0</v>
      </c>
    </row>
    <row r="203" spans="2:7" ht="39.950000000000003" customHeight="1">
      <c r="B203" s="297">
        <v>177</v>
      </c>
      <c r="C203" s="294" t="s">
        <v>432</v>
      </c>
      <c r="D203" s="301" t="s">
        <v>27</v>
      </c>
      <c r="E203" s="298">
        <v>8.3000000000000007</v>
      </c>
      <c r="F203" s="412"/>
      <c r="G203" s="282">
        <f t="shared" si="11"/>
        <v>0</v>
      </c>
    </row>
    <row r="204" spans="2:7" ht="39.950000000000003" customHeight="1">
      <c r="B204" s="297">
        <v>178</v>
      </c>
      <c r="C204" s="294" t="s">
        <v>432</v>
      </c>
      <c r="D204" s="301" t="s">
        <v>27</v>
      </c>
      <c r="E204" s="298">
        <v>6.5</v>
      </c>
      <c r="F204" s="412"/>
      <c r="G204" s="282">
        <f t="shared" si="11"/>
        <v>0</v>
      </c>
    </row>
    <row r="205" spans="2:7" ht="39.950000000000003" customHeight="1">
      <c r="B205" s="297">
        <v>179</v>
      </c>
      <c r="C205" s="294" t="s">
        <v>432</v>
      </c>
      <c r="D205" s="301" t="s">
        <v>27</v>
      </c>
      <c r="E205" s="298">
        <v>6.5</v>
      </c>
      <c r="F205" s="412"/>
      <c r="G205" s="282">
        <f t="shared" si="11"/>
        <v>0</v>
      </c>
    </row>
    <row r="206" spans="2:7" ht="39.950000000000003" customHeight="1">
      <c r="B206" s="297">
        <v>180</v>
      </c>
      <c r="C206" s="294" t="s">
        <v>432</v>
      </c>
      <c r="D206" s="301" t="s">
        <v>27</v>
      </c>
      <c r="E206" s="298">
        <v>6.8</v>
      </c>
      <c r="F206" s="412"/>
      <c r="G206" s="282">
        <f t="shared" si="11"/>
        <v>0</v>
      </c>
    </row>
    <row r="207" spans="2:7" ht="39.950000000000003" customHeight="1" thickBot="1">
      <c r="B207" s="297"/>
      <c r="C207" s="73" t="s">
        <v>1014</v>
      </c>
      <c r="D207" s="316"/>
      <c r="E207" s="298"/>
      <c r="F207" s="325"/>
      <c r="G207" s="286">
        <f>SUBTOTAL(109,G194:G206)</f>
        <v>0</v>
      </c>
    </row>
    <row r="208" spans="2:7" ht="39.950000000000003" customHeight="1" thickBot="1">
      <c r="B208" s="508" t="s">
        <v>53</v>
      </c>
      <c r="C208" s="509"/>
      <c r="D208" s="509"/>
      <c r="E208" s="509"/>
      <c r="F208" s="510"/>
      <c r="G208" s="293">
        <f>SUBTOTAL(109,G7:G207)</f>
        <v>0</v>
      </c>
    </row>
    <row r="210" spans="6:7">
      <c r="F210" s="327"/>
      <c r="G210" s="320"/>
    </row>
  </sheetData>
  <sheetProtection sheet="1" objects="1" scenarios="1" selectLockedCells="1"/>
  <mergeCells count="3">
    <mergeCell ref="B208:F208"/>
    <mergeCell ref="B1:G1"/>
    <mergeCell ref="B2:G2"/>
  </mergeCells>
  <pageMargins left="0.7" right="0.7" top="0.75" bottom="0.75" header="0.3" footer="0.3"/>
  <pageSetup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64"/>
  <sheetViews>
    <sheetView showZeros="0" topLeftCell="A43" zoomScale="90" zoomScaleNormal="90" workbookViewId="0">
      <selection activeCell="F58" sqref="F58"/>
    </sheetView>
  </sheetViews>
  <sheetFormatPr defaultRowHeight="15"/>
  <cols>
    <col min="1" max="1" width="9.140625" style="348"/>
    <col min="2" max="2" width="6" style="362" customWidth="1"/>
    <col min="3" max="3" width="53.5703125" style="363" customWidth="1"/>
    <col min="4" max="4" width="11.28515625" style="364" customWidth="1"/>
    <col min="5" max="5" width="15.7109375" style="368" customWidth="1"/>
    <col min="6" max="6" width="19.85546875" style="365" customWidth="1"/>
    <col min="7" max="7" width="18.85546875" style="365" customWidth="1"/>
    <col min="8" max="16384" width="9.140625" style="348"/>
  </cols>
  <sheetData>
    <row r="1" spans="2:7">
      <c r="B1" s="225"/>
      <c r="C1" s="119"/>
      <c r="D1" s="119"/>
      <c r="E1" s="366"/>
      <c r="F1" s="119"/>
      <c r="G1" s="119"/>
    </row>
    <row r="2" spans="2:7">
      <c r="B2" s="511" t="s">
        <v>0</v>
      </c>
      <c r="C2" s="511"/>
      <c r="D2" s="511"/>
      <c r="E2" s="511"/>
      <c r="F2" s="511"/>
      <c r="G2" s="511"/>
    </row>
    <row r="3" spans="2:7" ht="27.75" customHeight="1">
      <c r="B3" s="498" t="s">
        <v>411</v>
      </c>
      <c r="C3" s="498"/>
      <c r="D3" s="498"/>
      <c r="E3" s="498"/>
      <c r="F3" s="498"/>
      <c r="G3" s="498"/>
    </row>
    <row r="4" spans="2:7" ht="15" customHeight="1" thickBot="1">
      <c r="B4" s="511"/>
      <c r="C4" s="511"/>
      <c r="D4" s="511"/>
      <c r="E4" s="511"/>
      <c r="F4" s="511"/>
      <c r="G4" s="511"/>
    </row>
    <row r="5" spans="2:7" ht="45">
      <c r="B5" s="123" t="s">
        <v>1</v>
      </c>
      <c r="C5" s="124" t="s">
        <v>2</v>
      </c>
      <c r="D5" s="125" t="s">
        <v>3</v>
      </c>
      <c r="E5" s="100" t="s">
        <v>4</v>
      </c>
      <c r="F5" s="125" t="s">
        <v>5</v>
      </c>
      <c r="G5" s="127" t="s">
        <v>6</v>
      </c>
    </row>
    <row r="6" spans="2:7" ht="19.5" customHeight="1" thickBot="1">
      <c r="B6" s="353">
        <v>1</v>
      </c>
      <c r="C6" s="354">
        <v>2</v>
      </c>
      <c r="D6" s="355">
        <v>3</v>
      </c>
      <c r="E6" s="367">
        <v>4</v>
      </c>
      <c r="F6" s="355">
        <v>5</v>
      </c>
      <c r="G6" s="356">
        <v>6</v>
      </c>
    </row>
    <row r="7" spans="2:7" ht="30" customHeight="1">
      <c r="B7" s="143" t="s">
        <v>552</v>
      </c>
      <c r="C7" s="52" t="s">
        <v>39</v>
      </c>
      <c r="D7" s="349"/>
      <c r="E7" s="350"/>
      <c r="F7" s="350"/>
      <c r="G7" s="37">
        <f t="shared" ref="G7:G46" si="0">ROUND(F7*E7,2)</f>
        <v>0</v>
      </c>
    </row>
    <row r="8" spans="2:7" ht="30" customHeight="1">
      <c r="B8" s="357" t="s">
        <v>878</v>
      </c>
      <c r="C8" s="351" t="s">
        <v>695</v>
      </c>
      <c r="D8" s="349" t="s">
        <v>40</v>
      </c>
      <c r="E8" s="352">
        <v>4</v>
      </c>
      <c r="F8" s="36"/>
      <c r="G8" s="214">
        <f t="shared" si="0"/>
        <v>0</v>
      </c>
    </row>
    <row r="9" spans="2:7" ht="30" customHeight="1">
      <c r="B9" s="357" t="s">
        <v>879</v>
      </c>
      <c r="C9" s="351" t="s">
        <v>870</v>
      </c>
      <c r="D9" s="349" t="s">
        <v>696</v>
      </c>
      <c r="E9" s="352">
        <v>4</v>
      </c>
      <c r="F9" s="36"/>
      <c r="G9" s="214">
        <f t="shared" si="0"/>
        <v>0</v>
      </c>
    </row>
    <row r="10" spans="2:7" ht="30" customHeight="1">
      <c r="B10" s="357" t="s">
        <v>880</v>
      </c>
      <c r="C10" s="351" t="s">
        <v>871</v>
      </c>
      <c r="D10" s="349" t="s">
        <v>11</v>
      </c>
      <c r="E10" s="352">
        <v>130</v>
      </c>
      <c r="F10" s="36"/>
      <c r="G10" s="214">
        <f t="shared" si="0"/>
        <v>0</v>
      </c>
    </row>
    <row r="11" spans="2:7" ht="30" customHeight="1">
      <c r="B11" s="357" t="s">
        <v>433</v>
      </c>
      <c r="C11" s="351" t="s">
        <v>872</v>
      </c>
      <c r="D11" s="349" t="s">
        <v>527</v>
      </c>
      <c r="E11" s="352">
        <v>0.56000000000000005</v>
      </c>
      <c r="F11" s="36"/>
      <c r="G11" s="214">
        <f t="shared" si="0"/>
        <v>0</v>
      </c>
    </row>
    <row r="12" spans="2:7" ht="30" customHeight="1">
      <c r="B12" s="357"/>
      <c r="C12" s="216" t="s">
        <v>874</v>
      </c>
      <c r="D12" s="349"/>
      <c r="E12" s="352"/>
      <c r="F12" s="350"/>
      <c r="G12" s="43">
        <f>SUBTOTAL(109,G8:G11)</f>
        <v>0</v>
      </c>
    </row>
    <row r="13" spans="2:7" ht="30" customHeight="1">
      <c r="B13" s="143" t="s">
        <v>553</v>
      </c>
      <c r="C13" s="52" t="s">
        <v>172</v>
      </c>
      <c r="D13" s="349"/>
      <c r="E13" s="352"/>
      <c r="F13" s="350"/>
      <c r="G13" s="37">
        <f t="shared" si="0"/>
        <v>0</v>
      </c>
    </row>
    <row r="14" spans="2:7" ht="30" customHeight="1">
      <c r="B14" s="357" t="s">
        <v>881</v>
      </c>
      <c r="C14" s="351" t="s">
        <v>720</v>
      </c>
      <c r="D14" s="349" t="s">
        <v>8</v>
      </c>
      <c r="E14" s="352">
        <v>2</v>
      </c>
      <c r="F14" s="36"/>
      <c r="G14" s="214">
        <f t="shared" si="0"/>
        <v>0</v>
      </c>
    </row>
    <row r="15" spans="2:7" ht="30" customHeight="1">
      <c r="B15" s="357" t="s">
        <v>882</v>
      </c>
      <c r="C15" s="351" t="s">
        <v>716</v>
      </c>
      <c r="D15" s="349" t="s">
        <v>28</v>
      </c>
      <c r="E15" s="352">
        <v>1</v>
      </c>
      <c r="F15" s="36"/>
      <c r="G15" s="214">
        <f t="shared" si="0"/>
        <v>0</v>
      </c>
    </row>
    <row r="16" spans="2:7" ht="40.5" customHeight="1">
      <c r="B16" s="357" t="s">
        <v>883</v>
      </c>
      <c r="C16" s="351" t="s">
        <v>873</v>
      </c>
      <c r="D16" s="349" t="s">
        <v>28</v>
      </c>
      <c r="E16" s="352">
        <v>1</v>
      </c>
      <c r="F16" s="36"/>
      <c r="G16" s="214">
        <f t="shared" si="0"/>
        <v>0</v>
      </c>
    </row>
    <row r="17" spans="2:7" ht="30" customHeight="1">
      <c r="B17" s="357" t="s">
        <v>884</v>
      </c>
      <c r="C17" s="104" t="s">
        <v>718</v>
      </c>
      <c r="D17" s="349" t="s">
        <v>11</v>
      </c>
      <c r="E17" s="352">
        <v>16</v>
      </c>
      <c r="F17" s="36"/>
      <c r="G17" s="214">
        <f t="shared" si="0"/>
        <v>0</v>
      </c>
    </row>
    <row r="18" spans="2:7" ht="30" customHeight="1">
      <c r="B18" s="357" t="s">
        <v>885</v>
      </c>
      <c r="C18" s="104" t="s">
        <v>719</v>
      </c>
      <c r="D18" s="349" t="s">
        <v>11</v>
      </c>
      <c r="E18" s="352">
        <v>2</v>
      </c>
      <c r="F18" s="36"/>
      <c r="G18" s="214">
        <f t="shared" si="0"/>
        <v>0</v>
      </c>
    </row>
    <row r="19" spans="2:7" ht="30" customHeight="1">
      <c r="B19" s="357"/>
      <c r="C19" s="216" t="s">
        <v>740</v>
      </c>
      <c r="D19" s="349"/>
      <c r="E19" s="352"/>
      <c r="F19" s="350"/>
      <c r="G19" s="43">
        <f>SUBTOTAL(109,G14:G18)</f>
        <v>0</v>
      </c>
    </row>
    <row r="20" spans="2:7" ht="30" customHeight="1">
      <c r="B20" s="143" t="s">
        <v>560</v>
      </c>
      <c r="C20" s="52" t="s">
        <v>173</v>
      </c>
      <c r="D20" s="349"/>
      <c r="E20" s="352"/>
      <c r="F20" s="350"/>
      <c r="G20" s="37">
        <f t="shared" si="0"/>
        <v>0</v>
      </c>
    </row>
    <row r="21" spans="2:7" ht="46.5" customHeight="1">
      <c r="B21" s="357" t="s">
        <v>886</v>
      </c>
      <c r="C21" s="104" t="s">
        <v>767</v>
      </c>
      <c r="D21" s="349" t="s">
        <v>14</v>
      </c>
      <c r="E21" s="352">
        <v>112</v>
      </c>
      <c r="F21" s="36"/>
      <c r="G21" s="214">
        <f t="shared" si="0"/>
        <v>0</v>
      </c>
    </row>
    <row r="22" spans="2:7" ht="45.75" customHeight="1">
      <c r="B22" s="357" t="s">
        <v>887</v>
      </c>
      <c r="C22" s="104" t="s">
        <v>768</v>
      </c>
      <c r="D22" s="349" t="s">
        <v>14</v>
      </c>
      <c r="E22" s="352">
        <v>446</v>
      </c>
      <c r="F22" s="36"/>
      <c r="G22" s="214">
        <f t="shared" si="0"/>
        <v>0</v>
      </c>
    </row>
    <row r="23" spans="2:7" ht="30" customHeight="1">
      <c r="B23" s="357" t="s">
        <v>888</v>
      </c>
      <c r="C23" s="104" t="s">
        <v>721</v>
      </c>
      <c r="D23" s="349" t="s">
        <v>11</v>
      </c>
      <c r="E23" s="352">
        <v>1741</v>
      </c>
      <c r="F23" s="36"/>
      <c r="G23" s="214">
        <f t="shared" si="0"/>
        <v>0</v>
      </c>
    </row>
    <row r="24" spans="2:7" ht="30" customHeight="1">
      <c r="B24" s="357" t="s">
        <v>889</v>
      </c>
      <c r="C24" s="104" t="s">
        <v>722</v>
      </c>
      <c r="D24" s="349" t="s">
        <v>11</v>
      </c>
      <c r="E24" s="352">
        <v>1709</v>
      </c>
      <c r="F24" s="36"/>
      <c r="G24" s="214">
        <f t="shared" si="0"/>
        <v>0</v>
      </c>
    </row>
    <row r="25" spans="2:7" ht="38.25" customHeight="1">
      <c r="B25" s="357" t="s">
        <v>890</v>
      </c>
      <c r="C25" s="104" t="s">
        <v>729</v>
      </c>
      <c r="D25" s="349" t="s">
        <v>14</v>
      </c>
      <c r="E25" s="352">
        <v>18</v>
      </c>
      <c r="F25" s="36"/>
      <c r="G25" s="214">
        <f t="shared" si="0"/>
        <v>0</v>
      </c>
    </row>
    <row r="26" spans="2:7" ht="30" customHeight="1">
      <c r="B26" s="357" t="s">
        <v>891</v>
      </c>
      <c r="C26" s="104" t="s">
        <v>728</v>
      </c>
      <c r="D26" s="349" t="s">
        <v>11</v>
      </c>
      <c r="E26" s="352">
        <v>105</v>
      </c>
      <c r="F26" s="36"/>
      <c r="G26" s="214">
        <f t="shared" si="0"/>
        <v>0</v>
      </c>
    </row>
    <row r="27" spans="2:7" ht="30" customHeight="1">
      <c r="B27" s="357" t="s">
        <v>892</v>
      </c>
      <c r="C27" s="351" t="s">
        <v>554</v>
      </c>
      <c r="D27" s="349" t="s">
        <v>11</v>
      </c>
      <c r="E27" s="352">
        <v>142</v>
      </c>
      <c r="F27" s="36"/>
      <c r="G27" s="214">
        <f t="shared" si="0"/>
        <v>0</v>
      </c>
    </row>
    <row r="28" spans="2:7" ht="43.5" customHeight="1">
      <c r="B28" s="357" t="s">
        <v>893</v>
      </c>
      <c r="C28" s="351" t="s">
        <v>725</v>
      </c>
      <c r="D28" s="349" t="s">
        <v>11</v>
      </c>
      <c r="E28" s="352">
        <v>1462</v>
      </c>
      <c r="F28" s="36"/>
      <c r="G28" s="214">
        <f t="shared" si="0"/>
        <v>0</v>
      </c>
    </row>
    <row r="29" spans="2:7" ht="42" customHeight="1">
      <c r="B29" s="357" t="s">
        <v>894</v>
      </c>
      <c r="C29" s="351" t="s">
        <v>726</v>
      </c>
      <c r="D29" s="349" t="s">
        <v>11</v>
      </c>
      <c r="E29" s="352">
        <v>5</v>
      </c>
      <c r="F29" s="36"/>
      <c r="G29" s="214">
        <f t="shared" si="0"/>
        <v>0</v>
      </c>
    </row>
    <row r="30" spans="2:7" ht="36.75" customHeight="1">
      <c r="B30" s="357" t="s">
        <v>895</v>
      </c>
      <c r="C30" s="351" t="s">
        <v>727</v>
      </c>
      <c r="D30" s="349" t="s">
        <v>11</v>
      </c>
      <c r="E30" s="352">
        <v>27</v>
      </c>
      <c r="F30" s="36"/>
      <c r="G30" s="214">
        <f t="shared" si="0"/>
        <v>0</v>
      </c>
    </row>
    <row r="31" spans="2:7" ht="41.25" customHeight="1">
      <c r="B31" s="357" t="s">
        <v>896</v>
      </c>
      <c r="C31" s="351" t="s">
        <v>570</v>
      </c>
      <c r="D31" s="349" t="s">
        <v>11</v>
      </c>
      <c r="E31" s="352">
        <v>247</v>
      </c>
      <c r="F31" s="36"/>
      <c r="G31" s="214">
        <f t="shared" si="0"/>
        <v>0</v>
      </c>
    </row>
    <row r="32" spans="2:7" ht="30" customHeight="1">
      <c r="B32" s="357" t="s">
        <v>897</v>
      </c>
      <c r="C32" s="351" t="s">
        <v>724</v>
      </c>
      <c r="D32" s="349" t="s">
        <v>11</v>
      </c>
      <c r="E32" s="352">
        <v>1741</v>
      </c>
      <c r="F32" s="36"/>
      <c r="G32" s="214">
        <f t="shared" si="0"/>
        <v>0</v>
      </c>
    </row>
    <row r="33" spans="2:7" ht="30" customHeight="1">
      <c r="B33" s="357" t="s">
        <v>898</v>
      </c>
      <c r="C33" s="351" t="s">
        <v>592</v>
      </c>
      <c r="D33" s="349" t="s">
        <v>14</v>
      </c>
      <c r="E33" s="352">
        <v>84</v>
      </c>
      <c r="F33" s="36"/>
      <c r="G33" s="214">
        <f t="shared" si="0"/>
        <v>0</v>
      </c>
    </row>
    <row r="34" spans="2:7" ht="30" customHeight="1">
      <c r="B34" s="357" t="s">
        <v>899</v>
      </c>
      <c r="C34" s="351" t="s">
        <v>723</v>
      </c>
      <c r="D34" s="349" t="s">
        <v>14</v>
      </c>
      <c r="E34" s="352">
        <v>335</v>
      </c>
      <c r="F34" s="36"/>
      <c r="G34" s="214">
        <f t="shared" si="0"/>
        <v>0</v>
      </c>
    </row>
    <row r="35" spans="2:7" ht="30" customHeight="1">
      <c r="B35" s="357"/>
      <c r="C35" s="216" t="s">
        <v>739</v>
      </c>
      <c r="D35" s="349"/>
      <c r="E35" s="352"/>
      <c r="F35" s="350"/>
      <c r="G35" s="43">
        <f>SUBTOTAL(109,G21:G34)</f>
        <v>0</v>
      </c>
    </row>
    <row r="36" spans="2:7" ht="30" customHeight="1">
      <c r="B36" s="143" t="s">
        <v>571</v>
      </c>
      <c r="C36" s="52" t="s">
        <v>174</v>
      </c>
      <c r="D36" s="349"/>
      <c r="E36" s="352"/>
      <c r="F36" s="350"/>
      <c r="G36" s="37">
        <f t="shared" si="0"/>
        <v>0</v>
      </c>
    </row>
    <row r="37" spans="2:7" ht="30" customHeight="1">
      <c r="B37" s="357" t="s">
        <v>900</v>
      </c>
      <c r="C37" s="351" t="s">
        <v>875</v>
      </c>
      <c r="D37" s="349" t="s">
        <v>28</v>
      </c>
      <c r="E37" s="352">
        <v>33</v>
      </c>
      <c r="F37" s="36"/>
      <c r="G37" s="214">
        <f t="shared" si="0"/>
        <v>0</v>
      </c>
    </row>
    <row r="38" spans="2:7" ht="30" customHeight="1">
      <c r="B38" s="357" t="s">
        <v>901</v>
      </c>
      <c r="C38" s="351" t="s">
        <v>730</v>
      </c>
      <c r="D38" s="349" t="s">
        <v>28</v>
      </c>
      <c r="E38" s="352">
        <v>33</v>
      </c>
      <c r="F38" s="36"/>
      <c r="G38" s="214">
        <f t="shared" si="0"/>
        <v>0</v>
      </c>
    </row>
    <row r="39" spans="2:7" ht="51.75" customHeight="1">
      <c r="B39" s="357" t="s">
        <v>902</v>
      </c>
      <c r="C39" s="104" t="s">
        <v>687</v>
      </c>
      <c r="D39" s="349" t="s">
        <v>28</v>
      </c>
      <c r="E39" s="352">
        <v>66</v>
      </c>
      <c r="F39" s="36"/>
      <c r="G39" s="214">
        <f t="shared" si="0"/>
        <v>0</v>
      </c>
    </row>
    <row r="40" spans="2:7" ht="34.5" customHeight="1">
      <c r="B40" s="357" t="s">
        <v>903</v>
      </c>
      <c r="C40" s="104" t="s">
        <v>731</v>
      </c>
      <c r="D40" s="349" t="s">
        <v>28</v>
      </c>
      <c r="E40" s="352">
        <v>264</v>
      </c>
      <c r="F40" s="36"/>
      <c r="G40" s="214">
        <f t="shared" si="0"/>
        <v>0</v>
      </c>
    </row>
    <row r="41" spans="2:7" ht="30" customHeight="1">
      <c r="B41" s="357"/>
      <c r="C41" s="216" t="s">
        <v>738</v>
      </c>
      <c r="D41" s="349"/>
      <c r="E41" s="352"/>
      <c r="F41" s="350"/>
      <c r="G41" s="43">
        <f>SUBTOTAL(109,G37:G40)</f>
        <v>0</v>
      </c>
    </row>
    <row r="42" spans="2:7" ht="30" customHeight="1">
      <c r="B42" s="143" t="s">
        <v>581</v>
      </c>
      <c r="C42" s="52" t="s">
        <v>175</v>
      </c>
      <c r="D42" s="349"/>
      <c r="E42" s="352"/>
      <c r="F42" s="350"/>
      <c r="G42" s="37">
        <f t="shared" si="0"/>
        <v>0</v>
      </c>
    </row>
    <row r="43" spans="2:7" ht="53.25" customHeight="1">
      <c r="B43" s="357" t="s">
        <v>904</v>
      </c>
      <c r="C43" s="351" t="s">
        <v>572</v>
      </c>
      <c r="D43" s="349" t="s">
        <v>40</v>
      </c>
      <c r="E43" s="352">
        <v>52</v>
      </c>
      <c r="F43" s="36"/>
      <c r="G43" s="214">
        <f t="shared" si="0"/>
        <v>0</v>
      </c>
    </row>
    <row r="44" spans="2:7" ht="30" customHeight="1">
      <c r="B44" s="357" t="s">
        <v>905</v>
      </c>
      <c r="C44" s="351" t="s">
        <v>576</v>
      </c>
      <c r="D44" s="349" t="s">
        <v>28</v>
      </c>
      <c r="E44" s="352">
        <v>52</v>
      </c>
      <c r="F44" s="36"/>
      <c r="G44" s="214">
        <f t="shared" si="0"/>
        <v>0</v>
      </c>
    </row>
    <row r="45" spans="2:7" ht="30" customHeight="1">
      <c r="B45" s="357" t="s">
        <v>906</v>
      </c>
      <c r="C45" s="104" t="s">
        <v>732</v>
      </c>
      <c r="D45" s="349" t="s">
        <v>11</v>
      </c>
      <c r="E45" s="352">
        <v>80</v>
      </c>
      <c r="F45" s="36"/>
      <c r="G45" s="214">
        <f t="shared" si="0"/>
        <v>0</v>
      </c>
    </row>
    <row r="46" spans="2:7" ht="30" customHeight="1">
      <c r="B46" s="357" t="s">
        <v>907</v>
      </c>
      <c r="C46" s="104" t="s">
        <v>719</v>
      </c>
      <c r="D46" s="349" t="s">
        <v>11</v>
      </c>
      <c r="E46" s="352">
        <v>10</v>
      </c>
      <c r="F46" s="36"/>
      <c r="G46" s="214">
        <f t="shared" si="0"/>
        <v>0</v>
      </c>
    </row>
    <row r="47" spans="2:7" ht="30" customHeight="1">
      <c r="B47" s="357"/>
      <c r="C47" s="216" t="s">
        <v>876</v>
      </c>
      <c r="D47" s="349"/>
      <c r="E47" s="352"/>
      <c r="F47" s="350"/>
      <c r="G47" s="43">
        <f>SUBTOTAL(109,G43:G46)</f>
        <v>0</v>
      </c>
    </row>
    <row r="48" spans="2:7" ht="30" customHeight="1">
      <c r="B48" s="143" t="s">
        <v>589</v>
      </c>
      <c r="C48" s="52" t="s">
        <v>41</v>
      </c>
      <c r="D48" s="358"/>
      <c r="E48" s="352"/>
      <c r="F48" s="359"/>
      <c r="G48" s="360"/>
    </row>
    <row r="49" spans="2:7" ht="30" customHeight="1">
      <c r="B49" s="357" t="s">
        <v>908</v>
      </c>
      <c r="C49" s="351" t="s">
        <v>733</v>
      </c>
      <c r="D49" s="358" t="s">
        <v>559</v>
      </c>
      <c r="E49" s="352">
        <v>37</v>
      </c>
      <c r="F49" s="36"/>
      <c r="G49" s="214">
        <f t="shared" ref="G49:G53" si="1">ROUND(F49*E49,2)</f>
        <v>0</v>
      </c>
    </row>
    <row r="50" spans="2:7" ht="30" customHeight="1">
      <c r="B50" s="357" t="s">
        <v>877</v>
      </c>
      <c r="C50" s="351" t="s">
        <v>734</v>
      </c>
      <c r="D50" s="358" t="s">
        <v>28</v>
      </c>
      <c r="E50" s="352">
        <v>5</v>
      </c>
      <c r="F50" s="36"/>
      <c r="G50" s="214">
        <f t="shared" si="1"/>
        <v>0</v>
      </c>
    </row>
    <row r="51" spans="2:7" ht="30" customHeight="1">
      <c r="B51" s="357" t="s">
        <v>909</v>
      </c>
      <c r="C51" s="351" t="s">
        <v>735</v>
      </c>
      <c r="D51" s="358" t="s">
        <v>28</v>
      </c>
      <c r="E51" s="352">
        <v>52</v>
      </c>
      <c r="F51" s="36"/>
      <c r="G51" s="214">
        <f t="shared" si="1"/>
        <v>0</v>
      </c>
    </row>
    <row r="52" spans="2:7" ht="37.5" customHeight="1">
      <c r="B52" s="357" t="s">
        <v>910</v>
      </c>
      <c r="C52" s="351" t="s">
        <v>586</v>
      </c>
      <c r="D52" s="358" t="s">
        <v>587</v>
      </c>
      <c r="E52" s="352">
        <v>52</v>
      </c>
      <c r="F52" s="36"/>
      <c r="G52" s="214">
        <f t="shared" si="1"/>
        <v>0</v>
      </c>
    </row>
    <row r="53" spans="2:7" ht="30" customHeight="1">
      <c r="B53" s="357" t="s">
        <v>911</v>
      </c>
      <c r="C53" s="351" t="s">
        <v>588</v>
      </c>
      <c r="D53" s="358" t="s">
        <v>28</v>
      </c>
      <c r="E53" s="352">
        <v>1</v>
      </c>
      <c r="F53" s="36"/>
      <c r="G53" s="214">
        <f t="shared" si="1"/>
        <v>0</v>
      </c>
    </row>
    <row r="54" spans="2:7" ht="30" customHeight="1">
      <c r="B54" s="357"/>
      <c r="C54" s="216" t="s">
        <v>689</v>
      </c>
      <c r="D54" s="101"/>
      <c r="E54" s="140"/>
      <c r="F54" s="217"/>
      <c r="G54" s="43">
        <f>SUBTOTAL(109,G49:G53)</f>
        <v>0</v>
      </c>
    </row>
    <row r="55" spans="2:7" ht="30" customHeight="1">
      <c r="B55" s="143" t="s">
        <v>697</v>
      </c>
      <c r="C55" s="52" t="s">
        <v>177</v>
      </c>
      <c r="D55" s="358"/>
      <c r="E55" s="352"/>
      <c r="F55" s="359"/>
      <c r="G55" s="360"/>
    </row>
    <row r="56" spans="2:7" ht="30" customHeight="1">
      <c r="B56" s="357" t="s">
        <v>912</v>
      </c>
      <c r="C56" s="351" t="s">
        <v>736</v>
      </c>
      <c r="D56" s="358" t="s">
        <v>590</v>
      </c>
      <c r="E56" s="352">
        <v>13</v>
      </c>
      <c r="F56" s="36"/>
      <c r="G56" s="214">
        <f t="shared" ref="G56:G58" si="2">ROUND(F56*E56,2)</f>
        <v>0</v>
      </c>
    </row>
    <row r="57" spans="2:7" ht="60.75" customHeight="1">
      <c r="B57" s="357" t="s">
        <v>913</v>
      </c>
      <c r="C57" s="104" t="s">
        <v>737</v>
      </c>
      <c r="D57" s="358" t="s">
        <v>11</v>
      </c>
      <c r="E57" s="352">
        <v>589</v>
      </c>
      <c r="F57" s="36"/>
      <c r="G57" s="214">
        <f t="shared" si="2"/>
        <v>0</v>
      </c>
    </row>
    <row r="58" spans="2:7" ht="30" customHeight="1">
      <c r="B58" s="357" t="s">
        <v>914</v>
      </c>
      <c r="C58" s="104" t="s">
        <v>591</v>
      </c>
      <c r="D58" s="358" t="s">
        <v>11</v>
      </c>
      <c r="E58" s="352">
        <v>372</v>
      </c>
      <c r="F58" s="36"/>
      <c r="G58" s="214">
        <f t="shared" si="2"/>
        <v>0</v>
      </c>
    </row>
    <row r="59" spans="2:7" ht="30" customHeight="1" thickBot="1">
      <c r="B59" s="227"/>
      <c r="C59" s="216" t="s">
        <v>176</v>
      </c>
      <c r="D59" s="101"/>
      <c r="E59" s="361"/>
      <c r="F59" s="217"/>
      <c r="G59" s="43">
        <f>SUBTOTAL(109,G56:G58)</f>
        <v>0</v>
      </c>
    </row>
    <row r="60" spans="2:7" ht="30" customHeight="1" thickBot="1">
      <c r="B60" s="499" t="s">
        <v>37</v>
      </c>
      <c r="C60" s="500"/>
      <c r="D60" s="500"/>
      <c r="E60" s="500"/>
      <c r="F60" s="501"/>
      <c r="G60" s="145">
        <f>SUBTOTAL(109,G8:G59)</f>
        <v>0</v>
      </c>
    </row>
    <row r="61" spans="2:7" ht="30" customHeight="1"/>
    <row r="62" spans="2:7" ht="30" customHeight="1">
      <c r="E62" s="369"/>
    </row>
    <row r="63" spans="2:7" ht="30" customHeight="1"/>
    <row r="64" spans="2:7" ht="30" customHeight="1"/>
  </sheetData>
  <sheetProtection sheet="1" objects="1" scenarios="1" selectLockedCells="1"/>
  <mergeCells count="4">
    <mergeCell ref="B2:G2"/>
    <mergeCell ref="B3:G3"/>
    <mergeCell ref="B4:G4"/>
    <mergeCell ref="B60:F60"/>
  </mergeCells>
  <pageMargins left="0.7" right="0.7" top="0.75" bottom="0.75" header="0.3" footer="0.3"/>
  <pageSetup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38"/>
  <sheetViews>
    <sheetView showZeros="0" topLeftCell="A22" zoomScale="85" zoomScaleNormal="85" zoomScaleSheetLayoutView="85" workbookViewId="0">
      <selection activeCell="F13" sqref="F13"/>
    </sheetView>
  </sheetViews>
  <sheetFormatPr defaultRowHeight="15"/>
  <cols>
    <col min="1" max="1" width="9.140625" style="348"/>
    <col min="2" max="2" width="8.85546875" style="118" customWidth="1"/>
    <col min="3" max="3" width="56.28515625" style="363" customWidth="1"/>
    <col min="4" max="4" width="10" style="364" customWidth="1"/>
    <col min="5" max="5" width="14.28515625" style="373" customWidth="1"/>
    <col min="6" max="6" width="16.85546875" style="365" customWidth="1"/>
    <col min="7" max="7" width="19.7109375" style="365" customWidth="1"/>
    <col min="8" max="16384" width="9.140625" style="348"/>
  </cols>
  <sheetData>
    <row r="1" spans="2:7">
      <c r="C1" s="119"/>
      <c r="D1" s="118"/>
      <c r="E1" s="233"/>
      <c r="F1" s="119"/>
      <c r="G1" s="119"/>
    </row>
    <row r="2" spans="2:7" ht="32.25" customHeight="1">
      <c r="B2" s="498" t="s">
        <v>0</v>
      </c>
      <c r="C2" s="498"/>
      <c r="D2" s="498"/>
      <c r="E2" s="498"/>
      <c r="F2" s="498"/>
      <c r="G2" s="498"/>
    </row>
    <row r="3" spans="2:7" ht="24" customHeight="1">
      <c r="B3" s="498" t="s">
        <v>412</v>
      </c>
      <c r="C3" s="498"/>
      <c r="D3" s="498"/>
      <c r="E3" s="498"/>
      <c r="F3" s="498"/>
      <c r="G3" s="498"/>
    </row>
    <row r="4" spans="2:7" ht="15" customHeight="1" thickBot="1">
      <c r="C4" s="118"/>
      <c r="D4" s="118"/>
      <c r="E4" s="233"/>
      <c r="F4" s="122"/>
      <c r="G4" s="122"/>
    </row>
    <row r="5" spans="2:7" ht="45">
      <c r="B5" s="123" t="s">
        <v>1</v>
      </c>
      <c r="C5" s="124" t="s">
        <v>2</v>
      </c>
      <c r="D5" s="125" t="s">
        <v>3</v>
      </c>
      <c r="E5" s="234" t="s">
        <v>4</v>
      </c>
      <c r="F5" s="125" t="s">
        <v>5</v>
      </c>
      <c r="G5" s="127" t="s">
        <v>6</v>
      </c>
    </row>
    <row r="6" spans="2:7" ht="23.25" customHeight="1" thickBot="1">
      <c r="B6" s="353">
        <v>1</v>
      </c>
      <c r="C6" s="354">
        <v>2</v>
      </c>
      <c r="D6" s="355">
        <v>3</v>
      </c>
      <c r="E6" s="370">
        <v>4</v>
      </c>
      <c r="F6" s="355">
        <v>5</v>
      </c>
      <c r="G6" s="356">
        <v>6</v>
      </c>
    </row>
    <row r="7" spans="2:7" ht="36.75" customHeight="1">
      <c r="B7" s="142" t="s">
        <v>552</v>
      </c>
      <c r="C7" s="52" t="s">
        <v>39</v>
      </c>
      <c r="D7" s="358"/>
      <c r="E7" s="371"/>
      <c r="F7" s="359"/>
      <c r="G7" s="360"/>
    </row>
    <row r="8" spans="2:7" ht="36.75" customHeight="1">
      <c r="B8" s="372" t="s">
        <v>44</v>
      </c>
      <c r="C8" s="351" t="s">
        <v>871</v>
      </c>
      <c r="D8" s="349" t="s">
        <v>11</v>
      </c>
      <c r="E8" s="352">
        <v>245</v>
      </c>
      <c r="F8" s="36"/>
      <c r="G8" s="214">
        <f t="shared" ref="G8:G9" si="0">ROUND(F8*E8,2)</f>
        <v>0</v>
      </c>
    </row>
    <row r="9" spans="2:7" ht="36.75" customHeight="1">
      <c r="B9" s="372" t="s">
        <v>45</v>
      </c>
      <c r="C9" s="351" t="s">
        <v>872</v>
      </c>
      <c r="D9" s="349" t="s">
        <v>527</v>
      </c>
      <c r="E9" s="352">
        <v>1</v>
      </c>
      <c r="F9" s="36"/>
      <c r="G9" s="214">
        <f t="shared" si="0"/>
        <v>0</v>
      </c>
    </row>
    <row r="10" spans="2:7" ht="36.75" customHeight="1">
      <c r="B10" s="357"/>
      <c r="C10" s="216" t="s">
        <v>874</v>
      </c>
      <c r="D10" s="349"/>
      <c r="E10" s="352"/>
      <c r="F10" s="350"/>
      <c r="G10" s="43">
        <f>SUBTOTAL(109,G8:G9)</f>
        <v>0</v>
      </c>
    </row>
    <row r="11" spans="2:7" ht="36.75" customHeight="1">
      <c r="B11" s="142" t="s">
        <v>553</v>
      </c>
      <c r="C11" s="52" t="s">
        <v>178</v>
      </c>
      <c r="D11" s="358"/>
      <c r="E11" s="352"/>
      <c r="F11" s="359"/>
      <c r="G11" s="360"/>
    </row>
    <row r="12" spans="2:7" ht="54" customHeight="1">
      <c r="B12" s="372" t="s">
        <v>46</v>
      </c>
      <c r="C12" s="104" t="s">
        <v>767</v>
      </c>
      <c r="D12" s="358" t="s">
        <v>14</v>
      </c>
      <c r="E12" s="352">
        <v>47</v>
      </c>
      <c r="F12" s="36"/>
      <c r="G12" s="214">
        <f t="shared" ref="G12:G36" si="1">ROUND(F12*E12,2)</f>
        <v>0</v>
      </c>
    </row>
    <row r="13" spans="2:7" ht="54" customHeight="1">
      <c r="B13" s="372" t="s">
        <v>47</v>
      </c>
      <c r="C13" s="104" t="s">
        <v>768</v>
      </c>
      <c r="D13" s="358" t="s">
        <v>14</v>
      </c>
      <c r="E13" s="352">
        <v>47</v>
      </c>
      <c r="F13" s="36"/>
      <c r="G13" s="214">
        <f t="shared" si="1"/>
        <v>0</v>
      </c>
    </row>
    <row r="14" spans="2:7" ht="36.75" customHeight="1">
      <c r="B14" s="372" t="s">
        <v>48</v>
      </c>
      <c r="C14" s="104" t="s">
        <v>721</v>
      </c>
      <c r="D14" s="358" t="s">
        <v>11</v>
      </c>
      <c r="E14" s="352">
        <v>290</v>
      </c>
      <c r="F14" s="36"/>
      <c r="G14" s="214">
        <f t="shared" si="1"/>
        <v>0</v>
      </c>
    </row>
    <row r="15" spans="2:7" ht="36.75" customHeight="1">
      <c r="B15" s="372" t="s">
        <v>49</v>
      </c>
      <c r="C15" s="351" t="s">
        <v>554</v>
      </c>
      <c r="D15" s="358" t="s">
        <v>11</v>
      </c>
      <c r="E15" s="352">
        <v>66</v>
      </c>
      <c r="F15" s="36"/>
      <c r="G15" s="214">
        <f t="shared" si="1"/>
        <v>0</v>
      </c>
    </row>
    <row r="16" spans="2:7" ht="36.75" customHeight="1">
      <c r="B16" s="372" t="s">
        <v>50</v>
      </c>
      <c r="C16" s="351" t="s">
        <v>555</v>
      </c>
      <c r="D16" s="358" t="s">
        <v>11</v>
      </c>
      <c r="E16" s="352">
        <v>91</v>
      </c>
      <c r="F16" s="36"/>
      <c r="G16" s="214">
        <f t="shared" si="1"/>
        <v>0</v>
      </c>
    </row>
    <row r="17" spans="2:7" ht="36.75" customHeight="1">
      <c r="B17" s="372" t="s">
        <v>51</v>
      </c>
      <c r="C17" s="351" t="s">
        <v>743</v>
      </c>
      <c r="D17" s="358" t="s">
        <v>11</v>
      </c>
      <c r="E17" s="352">
        <v>275</v>
      </c>
      <c r="F17" s="36"/>
      <c r="G17" s="214">
        <f t="shared" si="1"/>
        <v>0</v>
      </c>
    </row>
    <row r="18" spans="2:7" ht="36.75" customHeight="1">
      <c r="B18" s="372" t="s">
        <v>52</v>
      </c>
      <c r="C18" s="351" t="s">
        <v>744</v>
      </c>
      <c r="D18" s="358" t="s">
        <v>11</v>
      </c>
      <c r="E18" s="352">
        <v>15</v>
      </c>
      <c r="F18" s="36"/>
      <c r="G18" s="214">
        <f t="shared" si="1"/>
        <v>0</v>
      </c>
    </row>
    <row r="19" spans="2:7" ht="36.75" customHeight="1">
      <c r="B19" s="372" t="s">
        <v>57</v>
      </c>
      <c r="C19" s="351" t="s">
        <v>556</v>
      </c>
      <c r="D19" s="358" t="s">
        <v>28</v>
      </c>
      <c r="E19" s="352">
        <v>5</v>
      </c>
      <c r="F19" s="36"/>
      <c r="G19" s="214">
        <f t="shared" si="1"/>
        <v>0</v>
      </c>
    </row>
    <row r="20" spans="2:7" ht="36.75" customHeight="1">
      <c r="B20" s="372" t="s">
        <v>58</v>
      </c>
      <c r="C20" s="351" t="s">
        <v>557</v>
      </c>
      <c r="D20" s="358" t="s">
        <v>28</v>
      </c>
      <c r="E20" s="352">
        <v>2</v>
      </c>
      <c r="F20" s="36"/>
      <c r="G20" s="214">
        <f t="shared" si="1"/>
        <v>0</v>
      </c>
    </row>
    <row r="21" spans="2:7" ht="36.75" customHeight="1">
      <c r="B21" s="372" t="s">
        <v>59</v>
      </c>
      <c r="C21" s="104" t="s">
        <v>724</v>
      </c>
      <c r="D21" s="358" t="s">
        <v>11</v>
      </c>
      <c r="E21" s="352">
        <v>290</v>
      </c>
      <c r="F21" s="36"/>
      <c r="G21" s="214">
        <f t="shared" si="1"/>
        <v>0</v>
      </c>
    </row>
    <row r="22" spans="2:7" ht="36.75" customHeight="1">
      <c r="B22" s="372" t="s">
        <v>60</v>
      </c>
      <c r="C22" s="104" t="s">
        <v>592</v>
      </c>
      <c r="D22" s="358" t="s">
        <v>14</v>
      </c>
      <c r="E22" s="352">
        <v>35</v>
      </c>
      <c r="F22" s="36"/>
      <c r="G22" s="214">
        <f t="shared" si="1"/>
        <v>0</v>
      </c>
    </row>
    <row r="23" spans="2:7" ht="36.75" customHeight="1">
      <c r="B23" s="372" t="s">
        <v>61</v>
      </c>
      <c r="C23" s="104" t="s">
        <v>723</v>
      </c>
      <c r="D23" s="358" t="s">
        <v>14</v>
      </c>
      <c r="E23" s="352">
        <v>35</v>
      </c>
      <c r="F23" s="36"/>
      <c r="G23" s="214">
        <f t="shared" si="1"/>
        <v>0</v>
      </c>
    </row>
    <row r="24" spans="2:7" ht="36.75" customHeight="1">
      <c r="B24" s="372" t="s">
        <v>62</v>
      </c>
      <c r="C24" s="104" t="s">
        <v>558</v>
      </c>
      <c r="D24" s="358" t="s">
        <v>559</v>
      </c>
      <c r="E24" s="352">
        <v>8</v>
      </c>
      <c r="F24" s="36"/>
      <c r="G24" s="214">
        <f t="shared" si="1"/>
        <v>0</v>
      </c>
    </row>
    <row r="25" spans="2:7" ht="36.75" customHeight="1">
      <c r="B25" s="357"/>
      <c r="C25" s="216" t="s">
        <v>684</v>
      </c>
      <c r="D25" s="349"/>
      <c r="E25" s="352"/>
      <c r="F25" s="350"/>
      <c r="G25" s="43">
        <f>SUBTOTAL(109,G12:G24)</f>
        <v>0</v>
      </c>
    </row>
    <row r="26" spans="2:7" ht="36.75" customHeight="1">
      <c r="B26" s="142" t="s">
        <v>560</v>
      </c>
      <c r="C26" s="52" t="s">
        <v>179</v>
      </c>
      <c r="D26" s="349"/>
      <c r="E26" s="352"/>
      <c r="F26" s="352"/>
      <c r="G26" s="214">
        <f t="shared" si="1"/>
        <v>0</v>
      </c>
    </row>
    <row r="27" spans="2:7" ht="48.75" customHeight="1">
      <c r="B27" s="372" t="s">
        <v>63</v>
      </c>
      <c r="C27" s="104" t="s">
        <v>767</v>
      </c>
      <c r="D27" s="349" t="s">
        <v>14</v>
      </c>
      <c r="E27" s="352">
        <v>6</v>
      </c>
      <c r="F27" s="36"/>
      <c r="G27" s="214">
        <f t="shared" si="1"/>
        <v>0</v>
      </c>
    </row>
    <row r="28" spans="2:7" ht="48.75" customHeight="1">
      <c r="B28" s="372" t="s">
        <v>64</v>
      </c>
      <c r="C28" s="104" t="s">
        <v>768</v>
      </c>
      <c r="D28" s="349" t="s">
        <v>14</v>
      </c>
      <c r="E28" s="352">
        <v>6</v>
      </c>
      <c r="F28" s="36"/>
      <c r="G28" s="214">
        <f t="shared" si="1"/>
        <v>0</v>
      </c>
    </row>
    <row r="29" spans="2:7" ht="36.75" customHeight="1">
      <c r="B29" s="372" t="s">
        <v>65</v>
      </c>
      <c r="C29" s="104" t="s">
        <v>721</v>
      </c>
      <c r="D29" s="349" t="s">
        <v>11</v>
      </c>
      <c r="E29" s="352">
        <v>35</v>
      </c>
      <c r="F29" s="36"/>
      <c r="G29" s="214">
        <f t="shared" si="1"/>
        <v>0</v>
      </c>
    </row>
    <row r="30" spans="2:7" ht="36.75" customHeight="1">
      <c r="B30" s="372" t="s">
        <v>561</v>
      </c>
      <c r="C30" s="351" t="s">
        <v>555</v>
      </c>
      <c r="D30" s="349" t="s">
        <v>11</v>
      </c>
      <c r="E30" s="352">
        <v>9</v>
      </c>
      <c r="F30" s="36"/>
      <c r="G30" s="214">
        <f t="shared" si="1"/>
        <v>0</v>
      </c>
    </row>
    <row r="31" spans="2:7" ht="36.75" customHeight="1">
      <c r="B31" s="372" t="s">
        <v>562</v>
      </c>
      <c r="C31" s="351" t="s">
        <v>685</v>
      </c>
      <c r="D31" s="349" t="s">
        <v>11</v>
      </c>
      <c r="E31" s="352">
        <v>35</v>
      </c>
      <c r="F31" s="36"/>
      <c r="G31" s="214">
        <f t="shared" si="1"/>
        <v>0</v>
      </c>
    </row>
    <row r="32" spans="2:7" ht="36.75" customHeight="1">
      <c r="B32" s="372" t="s">
        <v>563</v>
      </c>
      <c r="C32" s="351" t="s">
        <v>556</v>
      </c>
      <c r="D32" s="349" t="s">
        <v>28</v>
      </c>
      <c r="E32" s="352">
        <v>2</v>
      </c>
      <c r="F32" s="36"/>
      <c r="G32" s="214">
        <f t="shared" si="1"/>
        <v>0</v>
      </c>
    </row>
    <row r="33" spans="2:7" ht="36.75" customHeight="1">
      <c r="B33" s="372" t="s">
        <v>564</v>
      </c>
      <c r="C33" s="104" t="s">
        <v>724</v>
      </c>
      <c r="D33" s="349" t="s">
        <v>11</v>
      </c>
      <c r="E33" s="352">
        <v>35</v>
      </c>
      <c r="F33" s="36"/>
      <c r="G33" s="214">
        <f t="shared" si="1"/>
        <v>0</v>
      </c>
    </row>
    <row r="34" spans="2:7" ht="36.75" customHeight="1">
      <c r="B34" s="372" t="s">
        <v>565</v>
      </c>
      <c r="C34" s="104" t="s">
        <v>592</v>
      </c>
      <c r="D34" s="349" t="s">
        <v>14</v>
      </c>
      <c r="E34" s="352">
        <v>4</v>
      </c>
      <c r="F34" s="36"/>
      <c r="G34" s="214">
        <f t="shared" si="1"/>
        <v>0</v>
      </c>
    </row>
    <row r="35" spans="2:7" ht="36.75" customHeight="1">
      <c r="B35" s="372" t="s">
        <v>566</v>
      </c>
      <c r="C35" s="104" t="s">
        <v>723</v>
      </c>
      <c r="D35" s="349" t="s">
        <v>14</v>
      </c>
      <c r="E35" s="352">
        <v>5</v>
      </c>
      <c r="F35" s="36"/>
      <c r="G35" s="214">
        <f t="shared" si="1"/>
        <v>0</v>
      </c>
    </row>
    <row r="36" spans="2:7" ht="36.75" customHeight="1">
      <c r="B36" s="372" t="s">
        <v>567</v>
      </c>
      <c r="C36" s="351" t="s">
        <v>733</v>
      </c>
      <c r="D36" s="349" t="s">
        <v>559</v>
      </c>
      <c r="E36" s="352">
        <v>1</v>
      </c>
      <c r="F36" s="36"/>
      <c r="G36" s="214">
        <f t="shared" si="1"/>
        <v>0</v>
      </c>
    </row>
    <row r="37" spans="2:7" ht="36.75" customHeight="1" thickBot="1">
      <c r="B37" s="357"/>
      <c r="C37" s="216" t="s">
        <v>686</v>
      </c>
      <c r="D37" s="349"/>
      <c r="E37" s="350"/>
      <c r="F37" s="350"/>
      <c r="G37" s="43">
        <f>SUBTOTAL(109,G27:G36)</f>
        <v>0</v>
      </c>
    </row>
    <row r="38" spans="2:7" ht="36.75" customHeight="1" thickBot="1">
      <c r="B38" s="499" t="s">
        <v>37</v>
      </c>
      <c r="C38" s="500"/>
      <c r="D38" s="500"/>
      <c r="E38" s="500"/>
      <c r="F38" s="501"/>
      <c r="G38" s="145">
        <f>SUBTOTAL(109,G8:G37)</f>
        <v>0</v>
      </c>
    </row>
  </sheetData>
  <sheetProtection sheet="1" objects="1" scenarios="1" selectLockedCells="1"/>
  <mergeCells count="3">
    <mergeCell ref="B2:G2"/>
    <mergeCell ref="B3:G3"/>
    <mergeCell ref="B38:F38"/>
  </mergeCells>
  <pageMargins left="0.7" right="0.7" top="0.75" bottom="0.75" header="0.3" footer="0.3"/>
  <pageSetup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11"/>
  <sheetViews>
    <sheetView showZeros="0" zoomScale="85" zoomScaleNormal="85" zoomScaleSheetLayoutView="85" workbookViewId="0">
      <selection activeCell="F6" sqref="F6:F8"/>
    </sheetView>
  </sheetViews>
  <sheetFormatPr defaultRowHeight="15"/>
  <cols>
    <col min="1" max="1" width="9.140625" style="374"/>
    <col min="2" max="2" width="8.85546875" style="16" customWidth="1"/>
    <col min="3" max="3" width="62.5703125" style="15" customWidth="1"/>
    <col min="4" max="4" width="8.85546875" style="16" customWidth="1"/>
    <col min="5" max="5" width="14.28515625" style="26" customWidth="1"/>
    <col min="6" max="6" width="20.85546875" style="17" customWidth="1"/>
    <col min="7" max="7" width="19.7109375" style="17" customWidth="1"/>
    <col min="8" max="16384" width="9.140625" style="374"/>
  </cols>
  <sheetData>
    <row r="1" spans="2:7" ht="32.25" customHeight="1">
      <c r="B1" s="512" t="s">
        <v>0</v>
      </c>
      <c r="C1" s="512"/>
      <c r="D1" s="512"/>
      <c r="E1" s="512"/>
      <c r="F1" s="512"/>
      <c r="G1" s="512"/>
    </row>
    <row r="2" spans="2:7" ht="33" customHeight="1">
      <c r="B2" s="512" t="s">
        <v>714</v>
      </c>
      <c r="C2" s="512"/>
      <c r="D2" s="512"/>
      <c r="E2" s="512"/>
      <c r="F2" s="512"/>
      <c r="G2" s="512"/>
    </row>
    <row r="3" spans="2:7" ht="15" customHeight="1" thickBot="1">
      <c r="C3" s="18"/>
      <c r="D3" s="18"/>
      <c r="E3" s="24"/>
      <c r="F3" s="3"/>
      <c r="G3" s="3"/>
    </row>
    <row r="4" spans="2:7" ht="38.25">
      <c r="B4" s="21" t="s">
        <v>1</v>
      </c>
      <c r="C4" s="4" t="s">
        <v>2</v>
      </c>
      <c r="D4" s="5" t="s">
        <v>3</v>
      </c>
      <c r="E4" s="25" t="s">
        <v>4</v>
      </c>
      <c r="F4" s="5" t="s">
        <v>5</v>
      </c>
      <c r="G4" s="6" t="s">
        <v>6</v>
      </c>
    </row>
    <row r="5" spans="2:7" ht="23.25" customHeight="1" thickBot="1">
      <c r="B5" s="7">
        <v>1</v>
      </c>
      <c r="C5" s="8">
        <v>2</v>
      </c>
      <c r="D5" s="9">
        <v>3</v>
      </c>
      <c r="E5" s="23">
        <v>4</v>
      </c>
      <c r="F5" s="9">
        <v>5</v>
      </c>
      <c r="G5" s="10">
        <v>6</v>
      </c>
    </row>
    <row r="6" spans="2:7" ht="50.1" customHeight="1">
      <c r="B6" s="11">
        <v>1</v>
      </c>
      <c r="C6" s="375" t="s">
        <v>307</v>
      </c>
      <c r="D6" s="376" t="s">
        <v>11</v>
      </c>
      <c r="E6" s="377">
        <v>14</v>
      </c>
      <c r="F6" s="12"/>
      <c r="G6" s="13">
        <f>ROUND(E6*F6,2)</f>
        <v>0</v>
      </c>
    </row>
    <row r="7" spans="2:7" ht="50.1" customHeight="1">
      <c r="B7" s="11">
        <v>2</v>
      </c>
      <c r="C7" s="375" t="s">
        <v>97</v>
      </c>
      <c r="D7" s="376" t="s">
        <v>11</v>
      </c>
      <c r="E7" s="377">
        <v>14</v>
      </c>
      <c r="F7" s="12"/>
      <c r="G7" s="13">
        <f t="shared" ref="G7:G8" si="0">ROUND(E7*F7,2)</f>
        <v>0</v>
      </c>
    </row>
    <row r="8" spans="2:7" ht="50.1" customHeight="1" thickBot="1">
      <c r="B8" s="14">
        <v>3</v>
      </c>
      <c r="C8" s="378" t="s">
        <v>335</v>
      </c>
      <c r="D8" s="379" t="s">
        <v>11</v>
      </c>
      <c r="E8" s="380">
        <v>14</v>
      </c>
      <c r="F8" s="30"/>
      <c r="G8" s="13">
        <f t="shared" si="0"/>
        <v>0</v>
      </c>
    </row>
    <row r="9" spans="2:7" ht="39.950000000000003" customHeight="1" thickBot="1">
      <c r="B9" s="513" t="s">
        <v>53</v>
      </c>
      <c r="C9" s="514"/>
      <c r="D9" s="514"/>
      <c r="E9" s="514"/>
      <c r="F9" s="515"/>
      <c r="G9" s="27">
        <f>SUBTOTAL(109,G6:G8)</f>
        <v>0</v>
      </c>
    </row>
    <row r="11" spans="2:7">
      <c r="F11" s="22"/>
      <c r="G11" s="22"/>
    </row>
  </sheetData>
  <sheetProtection sheet="1" objects="1" scenarios="1" selectLockedCells="1"/>
  <mergeCells count="3">
    <mergeCell ref="B1:G1"/>
    <mergeCell ref="B2:G2"/>
    <mergeCell ref="B9:F9"/>
  </mergeCells>
  <pageMargins left="0.7" right="0.7" top="0.75" bottom="0.75" header="0.3" footer="0.3"/>
  <pageSetup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9"/>
  <sheetViews>
    <sheetView showZeros="0" zoomScale="85" zoomScaleNormal="85" zoomScaleSheetLayoutView="85" workbookViewId="0">
      <selection activeCell="F6" sqref="F6"/>
    </sheetView>
  </sheetViews>
  <sheetFormatPr defaultRowHeight="14.25"/>
  <cols>
    <col min="1" max="1" width="9.140625" style="2"/>
    <col min="2" max="2" width="8.85546875" style="16" customWidth="1"/>
    <col min="3" max="3" width="71.7109375" style="15" customWidth="1"/>
    <col min="4" max="4" width="8.85546875" style="16" customWidth="1"/>
    <col min="5" max="5" width="14.28515625" style="26" customWidth="1"/>
    <col min="6" max="6" width="18.85546875" style="17" customWidth="1"/>
    <col min="7" max="7" width="19.7109375" style="17" customWidth="1"/>
    <col min="8" max="16384" width="9.140625" style="2"/>
  </cols>
  <sheetData>
    <row r="1" spans="2:7" ht="32.25" customHeight="1">
      <c r="B1" s="512" t="s">
        <v>0</v>
      </c>
      <c r="C1" s="512"/>
      <c r="D1" s="512"/>
      <c r="E1" s="512"/>
      <c r="F1" s="512"/>
      <c r="G1" s="512"/>
    </row>
    <row r="2" spans="2:7" ht="33" customHeight="1">
      <c r="B2" s="512" t="s">
        <v>444</v>
      </c>
      <c r="C2" s="512"/>
      <c r="D2" s="512"/>
      <c r="E2" s="512"/>
      <c r="F2" s="512"/>
      <c r="G2" s="512"/>
    </row>
    <row r="3" spans="2:7" ht="15" customHeight="1" thickBot="1">
      <c r="C3" s="18"/>
      <c r="D3" s="18"/>
      <c r="E3" s="24"/>
      <c r="F3" s="3"/>
      <c r="G3" s="3"/>
    </row>
    <row r="4" spans="2:7" ht="38.25">
      <c r="B4" s="21" t="s">
        <v>1</v>
      </c>
      <c r="C4" s="4" t="s">
        <v>2</v>
      </c>
      <c r="D4" s="5" t="s">
        <v>3</v>
      </c>
      <c r="E4" s="25" t="s">
        <v>4</v>
      </c>
      <c r="F4" s="5" t="s">
        <v>5</v>
      </c>
      <c r="G4" s="6" t="s">
        <v>6</v>
      </c>
    </row>
    <row r="5" spans="2:7" ht="23.25" customHeight="1" thickBot="1">
      <c r="B5" s="7">
        <v>1</v>
      </c>
      <c r="C5" s="8">
        <v>2</v>
      </c>
      <c r="D5" s="9">
        <v>3</v>
      </c>
      <c r="E5" s="23">
        <v>4</v>
      </c>
      <c r="F5" s="9">
        <v>5</v>
      </c>
      <c r="G5" s="10">
        <v>6</v>
      </c>
    </row>
    <row r="6" spans="2:7" ht="50.1" customHeight="1" thickBot="1">
      <c r="B6" s="11">
        <v>1</v>
      </c>
      <c r="C6" s="19" t="s">
        <v>362</v>
      </c>
      <c r="D6" s="20" t="s">
        <v>28</v>
      </c>
      <c r="E6" s="400">
        <v>10</v>
      </c>
      <c r="F6" s="12"/>
      <c r="G6" s="13">
        <f>ROUND(E6*F6,2)</f>
        <v>0</v>
      </c>
    </row>
    <row r="7" spans="2:7" ht="39.950000000000003" customHeight="1" thickBot="1">
      <c r="B7" s="513" t="s">
        <v>53</v>
      </c>
      <c r="C7" s="514"/>
      <c r="D7" s="514"/>
      <c r="E7" s="514"/>
      <c r="F7" s="515"/>
      <c r="G7" s="27">
        <f>SUBTOTAL(109,G6:G6)</f>
        <v>0</v>
      </c>
    </row>
    <row r="9" spans="2:7">
      <c r="F9" s="22"/>
      <c r="G9" s="22"/>
    </row>
  </sheetData>
  <sheetProtection sheet="1" objects="1" scenarios="1" selectLockedCells="1"/>
  <mergeCells count="3">
    <mergeCell ref="B1:G1"/>
    <mergeCell ref="B2:G2"/>
    <mergeCell ref="B7:F7"/>
  </mergeCells>
  <pageMargins left="0.7" right="0.7" top="0.75" bottom="0.75" header="0.3" footer="0.3"/>
  <pageSetup scale="6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G29"/>
  <sheetViews>
    <sheetView showZeros="0" topLeftCell="A13" zoomScale="85" zoomScaleNormal="85" zoomScaleSheetLayoutView="85" workbookViewId="0">
      <selection activeCell="F25" sqref="F25"/>
    </sheetView>
  </sheetViews>
  <sheetFormatPr defaultRowHeight="15"/>
  <cols>
    <col min="1" max="1" width="9.140625" style="374"/>
    <col min="2" max="2" width="8.85546875" style="386" customWidth="1"/>
    <col min="3" max="3" width="71.7109375" style="396" customWidth="1"/>
    <col min="4" max="4" width="8.85546875" style="386" customWidth="1"/>
    <col min="5" max="5" width="14.28515625" style="397" customWidth="1"/>
    <col min="6" max="6" width="18.85546875" style="399" customWidth="1"/>
    <col min="7" max="7" width="19.7109375" style="399" customWidth="1"/>
    <col min="8" max="16384" width="9.140625" style="374"/>
  </cols>
  <sheetData>
    <row r="1" spans="2:7" ht="32.25" customHeight="1">
      <c r="B1" s="507" t="s">
        <v>0</v>
      </c>
      <c r="C1" s="507"/>
      <c r="D1" s="507"/>
      <c r="E1" s="507"/>
      <c r="F1" s="507"/>
      <c r="G1" s="507"/>
    </row>
    <row r="2" spans="2:7" ht="33" customHeight="1">
      <c r="B2" s="507" t="s">
        <v>443</v>
      </c>
      <c r="C2" s="507"/>
      <c r="D2" s="507"/>
      <c r="E2" s="507"/>
      <c r="F2" s="507"/>
      <c r="G2" s="507"/>
    </row>
    <row r="3" spans="2:7" ht="15" customHeight="1" thickBot="1">
      <c r="C3" s="54"/>
      <c r="D3" s="54"/>
      <c r="E3" s="92"/>
      <c r="F3" s="56"/>
      <c r="G3" s="56"/>
    </row>
    <row r="4" spans="2:7" ht="45">
      <c r="B4" s="387" t="s">
        <v>1</v>
      </c>
      <c r="C4" s="58" t="s">
        <v>2</v>
      </c>
      <c r="D4" s="59" t="s">
        <v>3</v>
      </c>
      <c r="E4" s="93" t="s">
        <v>4</v>
      </c>
      <c r="F4" s="59" t="s">
        <v>5</v>
      </c>
      <c r="G4" s="60" t="s">
        <v>6</v>
      </c>
    </row>
    <row r="5" spans="2:7" ht="23.25" customHeight="1" thickBot="1">
      <c r="B5" s="388">
        <v>1</v>
      </c>
      <c r="C5" s="389">
        <v>2</v>
      </c>
      <c r="D5" s="390">
        <v>3</v>
      </c>
      <c r="E5" s="391">
        <v>4</v>
      </c>
      <c r="F5" s="390">
        <v>5</v>
      </c>
      <c r="G5" s="392">
        <v>6</v>
      </c>
    </row>
    <row r="6" spans="2:7" ht="39.950000000000003" customHeight="1">
      <c r="B6" s="51" t="s">
        <v>66</v>
      </c>
      <c r="C6" s="67" t="s">
        <v>368</v>
      </c>
      <c r="D6" s="68"/>
      <c r="E6" s="94"/>
      <c r="F6" s="94"/>
      <c r="G6" s="70"/>
    </row>
    <row r="7" spans="2:7" ht="50.1" customHeight="1">
      <c r="B7" s="382">
        <v>1</v>
      </c>
      <c r="C7" s="375" t="s">
        <v>915</v>
      </c>
      <c r="D7" s="383" t="s">
        <v>28</v>
      </c>
      <c r="E7" s="377">
        <v>23</v>
      </c>
      <c r="F7" s="71"/>
      <c r="G7" s="72">
        <f>ROUND(E7*F7,2)</f>
        <v>0</v>
      </c>
    </row>
    <row r="8" spans="2:7" ht="50.1" customHeight="1">
      <c r="B8" s="382">
        <v>2</v>
      </c>
      <c r="C8" s="375" t="s">
        <v>920</v>
      </c>
      <c r="D8" s="383" t="s">
        <v>8</v>
      </c>
      <c r="E8" s="377">
        <v>35</v>
      </c>
      <c r="F8" s="71"/>
      <c r="G8" s="72">
        <f t="shared" ref="G8:G9" si="0">ROUND(E8*F8,2)</f>
        <v>0</v>
      </c>
    </row>
    <row r="9" spans="2:7" ht="50.1" customHeight="1">
      <c r="B9" s="382">
        <v>3</v>
      </c>
      <c r="C9" s="375" t="s">
        <v>921</v>
      </c>
      <c r="D9" s="383" t="s">
        <v>8</v>
      </c>
      <c r="E9" s="377">
        <v>44</v>
      </c>
      <c r="F9" s="71"/>
      <c r="G9" s="72">
        <f t="shared" si="0"/>
        <v>0</v>
      </c>
    </row>
    <row r="10" spans="2:7" ht="50.1" customHeight="1">
      <c r="B10" s="382"/>
      <c r="C10" s="73" t="s">
        <v>774</v>
      </c>
      <c r="D10" s="393"/>
      <c r="E10" s="95"/>
      <c r="F10" s="75"/>
      <c r="G10" s="76">
        <f>SUBTOTAL(109,G7:G9)</f>
        <v>0</v>
      </c>
    </row>
    <row r="11" spans="2:7" ht="50.1" customHeight="1">
      <c r="B11" s="51" t="s">
        <v>67</v>
      </c>
      <c r="C11" s="67" t="s">
        <v>372</v>
      </c>
      <c r="D11" s="68"/>
      <c r="E11" s="394"/>
      <c r="F11" s="75"/>
      <c r="G11" s="72" t="s">
        <v>100</v>
      </c>
    </row>
    <row r="12" spans="2:7" ht="50.1" customHeight="1">
      <c r="B12" s="382">
        <v>4</v>
      </c>
      <c r="C12" s="375" t="s">
        <v>373</v>
      </c>
      <c r="D12" s="376" t="s">
        <v>28</v>
      </c>
      <c r="E12" s="377">
        <v>34</v>
      </c>
      <c r="F12" s="71"/>
      <c r="G12" s="72">
        <f t="shared" ref="G12:G13" si="1">ROUND(E12*F12,2)</f>
        <v>0</v>
      </c>
    </row>
    <row r="13" spans="2:7" ht="50.1" customHeight="1">
      <c r="B13" s="382">
        <v>5</v>
      </c>
      <c r="C13" s="375" t="s">
        <v>922</v>
      </c>
      <c r="D13" s="376" t="s">
        <v>8</v>
      </c>
      <c r="E13" s="377">
        <v>5682</v>
      </c>
      <c r="F13" s="71"/>
      <c r="G13" s="72">
        <f t="shared" si="1"/>
        <v>0</v>
      </c>
    </row>
    <row r="14" spans="2:7" ht="39.950000000000003" customHeight="1">
      <c r="B14" s="382"/>
      <c r="C14" s="73" t="s">
        <v>379</v>
      </c>
      <c r="D14" s="393"/>
      <c r="E14" s="385"/>
      <c r="F14" s="75"/>
      <c r="G14" s="76">
        <f>SUBTOTAL(109,G12:G13)</f>
        <v>0</v>
      </c>
    </row>
    <row r="15" spans="2:7" ht="39.950000000000003" customHeight="1">
      <c r="B15" s="51" t="s">
        <v>72</v>
      </c>
      <c r="C15" s="67" t="s">
        <v>380</v>
      </c>
      <c r="D15" s="68"/>
      <c r="E15" s="394"/>
      <c r="F15" s="75"/>
      <c r="G15" s="72" t="s">
        <v>100</v>
      </c>
    </row>
    <row r="16" spans="2:7" ht="50.25" customHeight="1">
      <c r="B16" s="382">
        <v>6</v>
      </c>
      <c r="C16" s="375" t="s">
        <v>381</v>
      </c>
      <c r="D16" s="376" t="s">
        <v>8</v>
      </c>
      <c r="E16" s="377">
        <v>5682</v>
      </c>
      <c r="F16" s="71"/>
      <c r="G16" s="72">
        <f t="shared" ref="G16:G17" si="2">ROUND(E16*F16,2)</f>
        <v>0</v>
      </c>
    </row>
    <row r="17" spans="2:7" ht="68.25" customHeight="1">
      <c r="B17" s="382">
        <v>7</v>
      </c>
      <c r="C17" s="375" t="s">
        <v>382</v>
      </c>
      <c r="D17" s="376" t="s">
        <v>28</v>
      </c>
      <c r="E17" s="377">
        <v>34</v>
      </c>
      <c r="F17" s="71"/>
      <c r="G17" s="72">
        <f t="shared" si="2"/>
        <v>0</v>
      </c>
    </row>
    <row r="18" spans="2:7" ht="39.950000000000003" customHeight="1">
      <c r="B18" s="382"/>
      <c r="C18" s="73" t="s">
        <v>386</v>
      </c>
      <c r="D18" s="393"/>
      <c r="E18" s="385"/>
      <c r="F18" s="75"/>
      <c r="G18" s="76">
        <f>SUBTOTAL(109,G16:G17)</f>
        <v>0</v>
      </c>
    </row>
    <row r="19" spans="2:7" ht="39.950000000000003" customHeight="1">
      <c r="B19" s="51" t="s">
        <v>73</v>
      </c>
      <c r="C19" s="67" t="s">
        <v>387</v>
      </c>
      <c r="D19" s="68"/>
      <c r="E19" s="394"/>
      <c r="F19" s="75"/>
      <c r="G19" s="72" t="s">
        <v>100</v>
      </c>
    </row>
    <row r="20" spans="2:7" ht="45.75" customHeight="1">
      <c r="B20" s="382">
        <v>8</v>
      </c>
      <c r="C20" s="375" t="s">
        <v>434</v>
      </c>
      <c r="D20" s="376" t="s">
        <v>8</v>
      </c>
      <c r="E20" s="377">
        <v>5682</v>
      </c>
      <c r="F20" s="71"/>
      <c r="G20" s="72">
        <f t="shared" ref="G20:G21" si="3">ROUND(E20*F20,2)</f>
        <v>0</v>
      </c>
    </row>
    <row r="21" spans="2:7" ht="63.75" customHeight="1">
      <c r="B21" s="382">
        <v>9</v>
      </c>
      <c r="C21" s="375" t="s">
        <v>435</v>
      </c>
      <c r="D21" s="376" t="s">
        <v>28</v>
      </c>
      <c r="E21" s="377">
        <v>34</v>
      </c>
      <c r="F21" s="71"/>
      <c r="G21" s="72">
        <f t="shared" si="3"/>
        <v>0</v>
      </c>
    </row>
    <row r="22" spans="2:7" ht="39.950000000000003" customHeight="1">
      <c r="B22" s="382"/>
      <c r="C22" s="73" t="s">
        <v>388</v>
      </c>
      <c r="D22" s="393"/>
      <c r="E22" s="385"/>
      <c r="F22" s="75"/>
      <c r="G22" s="76">
        <f>SUBTOTAL(109,G20:G21)</f>
        <v>0</v>
      </c>
    </row>
    <row r="23" spans="2:7" ht="39.950000000000003" customHeight="1">
      <c r="B23" s="51" t="s">
        <v>75</v>
      </c>
      <c r="C23" s="67" t="s">
        <v>389</v>
      </c>
      <c r="D23" s="68"/>
      <c r="E23" s="394"/>
      <c r="F23" s="75"/>
      <c r="G23" s="72" t="s">
        <v>100</v>
      </c>
    </row>
    <row r="24" spans="2:7" ht="39.950000000000003" customHeight="1">
      <c r="B24" s="382">
        <v>10</v>
      </c>
      <c r="C24" s="375" t="s">
        <v>439</v>
      </c>
      <c r="D24" s="376" t="s">
        <v>8</v>
      </c>
      <c r="E24" s="377">
        <v>5682</v>
      </c>
      <c r="F24" s="71"/>
      <c r="G24" s="72">
        <f t="shared" ref="G24" si="4">ROUND(E24*F24,2)</f>
        <v>0</v>
      </c>
    </row>
    <row r="25" spans="2:7" ht="39.950000000000003" customHeight="1">
      <c r="B25" s="382">
        <v>11</v>
      </c>
      <c r="C25" s="381" t="s">
        <v>440</v>
      </c>
      <c r="D25" s="384" t="s">
        <v>28</v>
      </c>
      <c r="E25" s="385">
        <v>34</v>
      </c>
      <c r="F25" s="71"/>
      <c r="G25" s="72">
        <f t="shared" ref="G25" si="5">ROUND(E25*F25,2)</f>
        <v>0</v>
      </c>
    </row>
    <row r="26" spans="2:7" ht="44.25" customHeight="1" thickBot="1">
      <c r="B26" s="382"/>
      <c r="C26" s="73" t="s">
        <v>713</v>
      </c>
      <c r="D26" s="393"/>
      <c r="E26" s="395"/>
      <c r="F26" s="75"/>
      <c r="G26" s="76">
        <f>SUBTOTAL(109,G24:G25)</f>
        <v>0</v>
      </c>
    </row>
    <row r="27" spans="2:7" ht="39.950000000000003" customHeight="1" thickBot="1">
      <c r="B27" s="508" t="s">
        <v>53</v>
      </c>
      <c r="C27" s="509"/>
      <c r="D27" s="509"/>
      <c r="E27" s="509"/>
      <c r="F27" s="510"/>
      <c r="G27" s="82">
        <f>SUBTOTAL(109,G7:G26)</f>
        <v>0</v>
      </c>
    </row>
    <row r="29" spans="2:7">
      <c r="F29" s="398"/>
      <c r="G29" s="398"/>
    </row>
  </sheetData>
  <sheetProtection sheet="1" objects="1" scenarios="1" selectLockedCells="1"/>
  <mergeCells count="3">
    <mergeCell ref="B1:G1"/>
    <mergeCell ref="B2:G2"/>
    <mergeCell ref="B27:F27"/>
  </mergeCells>
  <pageMargins left="0.7" right="0.7" top="0.75" bottom="0.75" header="0.3" footer="0.3"/>
  <pageSetup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B1:H44"/>
  <sheetViews>
    <sheetView showZeros="0" topLeftCell="A34" zoomScale="85" zoomScaleNormal="85" zoomScaleSheetLayoutView="85" workbookViewId="0">
      <selection activeCell="F8" sqref="F8"/>
    </sheetView>
  </sheetViews>
  <sheetFormatPr defaultRowHeight="15"/>
  <cols>
    <col min="1" max="1" width="9.140625" style="348"/>
    <col min="2" max="2" width="8.85546875" style="118" customWidth="1"/>
    <col min="3" max="3" width="52.5703125" style="363" customWidth="1"/>
    <col min="4" max="4" width="8.85546875" style="364" customWidth="1"/>
    <col min="5" max="5" width="14.28515625" style="403" customWidth="1"/>
    <col min="6" max="6" width="16.85546875" style="365" customWidth="1"/>
    <col min="7" max="7" width="19.7109375" style="365" customWidth="1"/>
    <col min="8" max="16384" width="9.140625" style="348"/>
  </cols>
  <sheetData>
    <row r="1" spans="2:7">
      <c r="C1" s="119"/>
      <c r="D1" s="118"/>
      <c r="E1" s="269"/>
      <c r="F1" s="119"/>
      <c r="G1" s="119"/>
    </row>
    <row r="2" spans="2:7" ht="32.25" customHeight="1">
      <c r="B2" s="498" t="s">
        <v>0</v>
      </c>
      <c r="C2" s="498"/>
      <c r="D2" s="498"/>
      <c r="E2" s="498"/>
      <c r="F2" s="498"/>
      <c r="G2" s="498"/>
    </row>
    <row r="3" spans="2:7" ht="24" customHeight="1">
      <c r="B3" s="498" t="s">
        <v>458</v>
      </c>
      <c r="C3" s="498"/>
      <c r="D3" s="498"/>
      <c r="E3" s="498"/>
      <c r="F3" s="498"/>
      <c r="G3" s="498"/>
    </row>
    <row r="4" spans="2:7" ht="15" customHeight="1" thickBot="1">
      <c r="C4" s="118"/>
      <c r="D4" s="118"/>
      <c r="E4" s="269"/>
      <c r="F4" s="122"/>
      <c r="G4" s="122"/>
    </row>
    <row r="5" spans="2:7" ht="45">
      <c r="B5" s="123" t="s">
        <v>1</v>
      </c>
      <c r="C5" s="124" t="s">
        <v>2</v>
      </c>
      <c r="D5" s="125" t="s">
        <v>3</v>
      </c>
      <c r="E5" s="270" t="s">
        <v>4</v>
      </c>
      <c r="F5" s="125" t="s">
        <v>5</v>
      </c>
      <c r="G5" s="127" t="s">
        <v>6</v>
      </c>
    </row>
    <row r="6" spans="2:7" ht="23.25" customHeight="1" thickBot="1">
      <c r="B6" s="353">
        <v>1</v>
      </c>
      <c r="C6" s="354">
        <v>2</v>
      </c>
      <c r="D6" s="355">
        <v>3</v>
      </c>
      <c r="E6" s="402">
        <v>4</v>
      </c>
      <c r="F6" s="355">
        <v>5</v>
      </c>
      <c r="G6" s="356">
        <v>6</v>
      </c>
    </row>
    <row r="7" spans="2:7" ht="30" customHeight="1">
      <c r="B7" s="31" t="s">
        <v>66</v>
      </c>
      <c r="C7" s="32" t="s">
        <v>7</v>
      </c>
      <c r="D7" s="33"/>
      <c r="E7" s="34"/>
      <c r="F7" s="46"/>
      <c r="G7" s="47"/>
    </row>
    <row r="8" spans="2:7" ht="36.75" customHeight="1">
      <c r="B8" s="35">
        <v>1</v>
      </c>
      <c r="C8" s="265" t="s">
        <v>108</v>
      </c>
      <c r="D8" s="266" t="s">
        <v>38</v>
      </c>
      <c r="E8" s="274">
        <v>0.1</v>
      </c>
      <c r="F8" s="36"/>
      <c r="G8" s="37">
        <f t="shared" ref="G8" si="0">ROUND(F8*E8,2)</f>
        <v>0</v>
      </c>
    </row>
    <row r="9" spans="2:7" ht="30" customHeight="1">
      <c r="B9" s="38"/>
      <c r="C9" s="39" t="s">
        <v>9</v>
      </c>
      <c r="D9" s="40"/>
      <c r="E9" s="140"/>
      <c r="F9" s="42"/>
      <c r="G9" s="43">
        <f>SUBTOTAL(109,G8:G8)</f>
        <v>0</v>
      </c>
    </row>
    <row r="10" spans="2:7" ht="30" customHeight="1">
      <c r="B10" s="31" t="s">
        <v>67</v>
      </c>
      <c r="C10" s="32" t="s">
        <v>10</v>
      </c>
      <c r="D10" s="33"/>
      <c r="E10" s="178"/>
      <c r="F10" s="48"/>
      <c r="G10" s="47"/>
    </row>
    <row r="11" spans="2:7" ht="78" customHeight="1">
      <c r="B11" s="35">
        <v>2</v>
      </c>
      <c r="C11" s="431" t="s">
        <v>829</v>
      </c>
      <c r="D11" s="266" t="s">
        <v>8</v>
      </c>
      <c r="E11" s="274">
        <v>232</v>
      </c>
      <c r="F11" s="36"/>
      <c r="G11" s="37">
        <f t="shared" ref="G11:G14" si="1">ROUND(F11*E11,2)</f>
        <v>0</v>
      </c>
    </row>
    <row r="12" spans="2:7" ht="57.75" customHeight="1">
      <c r="B12" s="35">
        <v>3</v>
      </c>
      <c r="C12" s="265" t="s">
        <v>836</v>
      </c>
      <c r="D12" s="266" t="s">
        <v>8</v>
      </c>
      <c r="E12" s="274">
        <v>65</v>
      </c>
      <c r="F12" s="36"/>
      <c r="G12" s="37">
        <f t="shared" si="1"/>
        <v>0</v>
      </c>
    </row>
    <row r="13" spans="2:7" ht="53.25" customHeight="1">
      <c r="B13" s="35">
        <v>4</v>
      </c>
      <c r="C13" s="381" t="s">
        <v>837</v>
      </c>
      <c r="D13" s="266" t="s">
        <v>11</v>
      </c>
      <c r="E13" s="274">
        <v>89</v>
      </c>
      <c r="F13" s="36"/>
      <c r="G13" s="37">
        <f t="shared" si="1"/>
        <v>0</v>
      </c>
    </row>
    <row r="14" spans="2:7" ht="53.25" customHeight="1">
      <c r="B14" s="35">
        <v>5</v>
      </c>
      <c r="C14" s="294" t="s">
        <v>838</v>
      </c>
      <c r="D14" s="266" t="s">
        <v>11</v>
      </c>
      <c r="E14" s="274">
        <v>34</v>
      </c>
      <c r="F14" s="36"/>
      <c r="G14" s="37">
        <f t="shared" si="1"/>
        <v>0</v>
      </c>
    </row>
    <row r="15" spans="2:7" ht="30" customHeight="1">
      <c r="B15" s="38"/>
      <c r="C15" s="39" t="s">
        <v>12</v>
      </c>
      <c r="D15" s="40"/>
      <c r="E15" s="140"/>
      <c r="F15" s="42"/>
      <c r="G15" s="43">
        <f>SUBTOTAL(109,G11:G14)</f>
        <v>0</v>
      </c>
    </row>
    <row r="16" spans="2:7" ht="30" customHeight="1">
      <c r="B16" s="44" t="s">
        <v>72</v>
      </c>
      <c r="C16" s="32" t="s">
        <v>13</v>
      </c>
      <c r="D16" s="33"/>
      <c r="E16" s="178"/>
      <c r="F16" s="48"/>
      <c r="G16" s="47"/>
    </row>
    <row r="17" spans="2:8" ht="43.5" customHeight="1">
      <c r="B17" s="35">
        <v>6</v>
      </c>
      <c r="C17" s="106" t="s">
        <v>467</v>
      </c>
      <c r="D17" s="266" t="s">
        <v>14</v>
      </c>
      <c r="E17" s="274">
        <v>129</v>
      </c>
      <c r="F17" s="36"/>
      <c r="G17" s="37">
        <f t="shared" ref="G17:G19" si="2">ROUND(F17*E17,2)</f>
        <v>0</v>
      </c>
    </row>
    <row r="18" spans="2:8" ht="43.5" customHeight="1">
      <c r="B18" s="35">
        <v>7</v>
      </c>
      <c r="C18" s="106" t="s">
        <v>468</v>
      </c>
      <c r="D18" s="266" t="s">
        <v>14</v>
      </c>
      <c r="E18" s="274">
        <v>84</v>
      </c>
      <c r="F18" s="36"/>
      <c r="G18" s="37">
        <f t="shared" si="2"/>
        <v>0</v>
      </c>
      <c r="H18" s="404"/>
    </row>
    <row r="19" spans="2:8" ht="43.5" customHeight="1">
      <c r="B19" s="35">
        <v>8</v>
      </c>
      <c r="C19" s="106" t="s">
        <v>469</v>
      </c>
      <c r="D19" s="266" t="s">
        <v>8</v>
      </c>
      <c r="E19" s="274">
        <v>389</v>
      </c>
      <c r="F19" s="36"/>
      <c r="G19" s="37">
        <f t="shared" si="2"/>
        <v>0</v>
      </c>
    </row>
    <row r="20" spans="2:8" ht="30" customHeight="1">
      <c r="B20" s="38"/>
      <c r="C20" s="39" t="s">
        <v>15</v>
      </c>
      <c r="D20" s="40"/>
      <c r="E20" s="140"/>
      <c r="F20" s="42"/>
      <c r="G20" s="43">
        <f>SUBTOTAL(109,G17:G19)</f>
        <v>0</v>
      </c>
    </row>
    <row r="21" spans="2:8" ht="30" customHeight="1">
      <c r="B21" s="44" t="s">
        <v>73</v>
      </c>
      <c r="C21" s="32" t="s">
        <v>16</v>
      </c>
      <c r="D21" s="33"/>
      <c r="E21" s="178"/>
      <c r="F21" s="48"/>
      <c r="G21" s="47"/>
    </row>
    <row r="22" spans="2:8" ht="42.75" customHeight="1">
      <c r="B22" s="45" t="s">
        <v>79</v>
      </c>
      <c r="C22" s="32" t="s">
        <v>18</v>
      </c>
      <c r="D22" s="33"/>
      <c r="E22" s="178"/>
      <c r="F22" s="48"/>
      <c r="G22" s="47"/>
    </row>
    <row r="23" spans="2:8" ht="42.75" customHeight="1">
      <c r="B23" s="35">
        <v>9</v>
      </c>
      <c r="C23" s="265" t="s">
        <v>111</v>
      </c>
      <c r="D23" s="266" t="s">
        <v>8</v>
      </c>
      <c r="E23" s="274">
        <v>264</v>
      </c>
      <c r="F23" s="36"/>
      <c r="G23" s="37">
        <f>ROUND(F23*E23,2)</f>
        <v>0</v>
      </c>
    </row>
    <row r="24" spans="2:8" ht="42.75" customHeight="1">
      <c r="B24" s="35">
        <v>10</v>
      </c>
      <c r="C24" s="283" t="s">
        <v>459</v>
      </c>
      <c r="D24" s="401" t="s">
        <v>8</v>
      </c>
      <c r="E24" s="274">
        <v>264</v>
      </c>
      <c r="F24" s="36"/>
      <c r="G24" s="37">
        <f t="shared" ref="G24:G26" si="3">ROUND(F24*E24,2)</f>
        <v>0</v>
      </c>
    </row>
    <row r="25" spans="2:8" ht="42.75" customHeight="1">
      <c r="B25" s="35">
        <v>11</v>
      </c>
      <c r="C25" s="283" t="s">
        <v>460</v>
      </c>
      <c r="D25" s="401" t="s">
        <v>8</v>
      </c>
      <c r="E25" s="274">
        <v>264</v>
      </c>
      <c r="F25" s="36"/>
      <c r="G25" s="37">
        <f t="shared" si="3"/>
        <v>0</v>
      </c>
    </row>
    <row r="26" spans="2:8" ht="42.75" customHeight="1">
      <c r="B26" s="35">
        <v>12</v>
      </c>
      <c r="C26" s="283" t="s">
        <v>461</v>
      </c>
      <c r="D26" s="401" t="s">
        <v>8</v>
      </c>
      <c r="E26" s="274">
        <v>125</v>
      </c>
      <c r="F26" s="36"/>
      <c r="G26" s="37">
        <f t="shared" si="3"/>
        <v>0</v>
      </c>
    </row>
    <row r="27" spans="2:8" ht="42.75" customHeight="1">
      <c r="B27" s="45" t="s">
        <v>80</v>
      </c>
      <c r="C27" s="32" t="s">
        <v>119</v>
      </c>
      <c r="D27" s="33"/>
      <c r="E27" s="178"/>
      <c r="F27" s="48"/>
      <c r="G27" s="47"/>
    </row>
    <row r="28" spans="2:8" ht="42.75" customHeight="1">
      <c r="B28" s="35">
        <v>13</v>
      </c>
      <c r="C28" s="265" t="s">
        <v>118</v>
      </c>
      <c r="D28" s="266" t="s">
        <v>8</v>
      </c>
      <c r="E28" s="274">
        <v>85</v>
      </c>
      <c r="F28" s="36"/>
      <c r="G28" s="37">
        <f t="shared" ref="G28" si="4">ROUND(F28*E28,2)</f>
        <v>0</v>
      </c>
    </row>
    <row r="29" spans="2:8" ht="42.75" customHeight="1">
      <c r="B29" s="35"/>
      <c r="C29" s="39" t="s">
        <v>19</v>
      </c>
      <c r="D29" s="40"/>
      <c r="E29" s="140"/>
      <c r="F29" s="42"/>
      <c r="G29" s="43">
        <f>SUBTOTAL(109,G23:G28)</f>
        <v>0</v>
      </c>
    </row>
    <row r="30" spans="2:8" ht="42.75" customHeight="1">
      <c r="B30" s="45" t="s">
        <v>75</v>
      </c>
      <c r="C30" s="32" t="s">
        <v>20</v>
      </c>
      <c r="D30" s="33"/>
      <c r="E30" s="178"/>
      <c r="F30" s="48"/>
      <c r="G30" s="47"/>
    </row>
    <row r="31" spans="2:8" ht="42.75" customHeight="1">
      <c r="B31" s="45" t="s">
        <v>83</v>
      </c>
      <c r="C31" s="32" t="s">
        <v>462</v>
      </c>
      <c r="D31" s="33"/>
      <c r="E31" s="178"/>
      <c r="F31" s="48"/>
      <c r="G31" s="47"/>
    </row>
    <row r="32" spans="2:8" ht="46.5" customHeight="1">
      <c r="B32" s="35">
        <v>14</v>
      </c>
      <c r="C32" s="265" t="s">
        <v>135</v>
      </c>
      <c r="D32" s="266" t="s">
        <v>8</v>
      </c>
      <c r="E32" s="274">
        <v>125</v>
      </c>
      <c r="F32" s="36"/>
      <c r="G32" s="37">
        <f t="shared" ref="G32" si="5">ROUND(F32*E32,2)</f>
        <v>0</v>
      </c>
    </row>
    <row r="33" spans="2:7" ht="45.75" customHeight="1">
      <c r="B33" s="45" t="s">
        <v>84</v>
      </c>
      <c r="C33" s="32" t="s">
        <v>463</v>
      </c>
      <c r="D33" s="33"/>
      <c r="E33" s="178"/>
      <c r="F33" s="48"/>
      <c r="G33" s="47"/>
    </row>
    <row r="34" spans="2:7" ht="78.75" customHeight="1">
      <c r="B34" s="35">
        <v>15</v>
      </c>
      <c r="C34" s="265" t="s">
        <v>141</v>
      </c>
      <c r="D34" s="266" t="s">
        <v>8</v>
      </c>
      <c r="E34" s="274">
        <v>264</v>
      </c>
      <c r="F34" s="36"/>
      <c r="G34" s="37">
        <f t="shared" ref="G34" si="6">ROUND(F34*E34,2)</f>
        <v>0</v>
      </c>
    </row>
    <row r="35" spans="2:7" ht="42.75" customHeight="1">
      <c r="B35" s="35"/>
      <c r="C35" s="39" t="s">
        <v>23</v>
      </c>
      <c r="D35" s="40"/>
      <c r="E35" s="140"/>
      <c r="F35" s="42"/>
      <c r="G35" s="43">
        <f>SUBTOTAL(109,G32:G34)</f>
        <v>0</v>
      </c>
    </row>
    <row r="36" spans="2:7" ht="42.75" customHeight="1">
      <c r="B36" s="44" t="s">
        <v>76</v>
      </c>
      <c r="C36" s="32" t="s">
        <v>30</v>
      </c>
      <c r="D36" s="33"/>
      <c r="E36" s="178"/>
      <c r="F36" s="48"/>
      <c r="G36" s="47"/>
    </row>
    <row r="37" spans="2:7" ht="42.75" customHeight="1">
      <c r="B37" s="45" t="s">
        <v>86</v>
      </c>
      <c r="C37" s="32" t="s">
        <v>31</v>
      </c>
      <c r="D37" s="33"/>
      <c r="E37" s="178"/>
      <c r="F37" s="48"/>
      <c r="G37" s="47"/>
    </row>
    <row r="38" spans="2:7" ht="54" customHeight="1">
      <c r="B38" s="35">
        <v>16</v>
      </c>
      <c r="C38" s="265" t="s">
        <v>132</v>
      </c>
      <c r="D38" s="266" t="s">
        <v>11</v>
      </c>
      <c r="E38" s="274">
        <v>89</v>
      </c>
      <c r="F38" s="36"/>
      <c r="G38" s="37">
        <f t="shared" ref="G38:G40" si="7">ROUND(F38*E38,2)</f>
        <v>0</v>
      </c>
    </row>
    <row r="39" spans="2:7" ht="42.75" customHeight="1">
      <c r="B39" s="45" t="s">
        <v>87</v>
      </c>
      <c r="C39" s="32" t="s">
        <v>35</v>
      </c>
      <c r="D39" s="33"/>
      <c r="E39" s="178"/>
      <c r="F39" s="48"/>
      <c r="G39" s="47"/>
    </row>
    <row r="40" spans="2:7" ht="52.5" customHeight="1">
      <c r="B40" s="35">
        <v>17</v>
      </c>
      <c r="C40" s="267" t="s">
        <v>140</v>
      </c>
      <c r="D40" s="268" t="s">
        <v>11</v>
      </c>
      <c r="E40" s="273">
        <v>83</v>
      </c>
      <c r="F40" s="36"/>
      <c r="G40" s="37">
        <f t="shared" si="7"/>
        <v>0</v>
      </c>
    </row>
    <row r="41" spans="2:7" ht="42.75" customHeight="1" thickBot="1">
      <c r="B41" s="38"/>
      <c r="C41" s="39" t="s">
        <v>36</v>
      </c>
      <c r="D41" s="40"/>
      <c r="E41" s="41"/>
      <c r="F41" s="42"/>
      <c r="G41" s="43">
        <f>SUBTOTAL(109,G38:G40)</f>
        <v>0</v>
      </c>
    </row>
    <row r="42" spans="2:7" ht="30" customHeight="1" thickBot="1">
      <c r="B42" s="499" t="s">
        <v>37</v>
      </c>
      <c r="C42" s="500"/>
      <c r="D42" s="500"/>
      <c r="E42" s="500"/>
      <c r="F42" s="501"/>
      <c r="G42" s="145">
        <f>SUBTOTAL(109,G8:G41)</f>
        <v>0</v>
      </c>
    </row>
    <row r="44" spans="2:7">
      <c r="E44" s="365"/>
    </row>
  </sheetData>
  <sheetProtection sheet="1" objects="1" scenarios="1" selectLockedCells="1"/>
  <mergeCells count="3">
    <mergeCell ref="B2:G2"/>
    <mergeCell ref="B3:G3"/>
    <mergeCell ref="B42:F42"/>
  </mergeCells>
  <pageMargins left="0.7" right="0.7" top="0.75" bottom="0.75" header="0.3" footer="0.3"/>
  <pageSetup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B1:G328"/>
  <sheetViews>
    <sheetView showZeros="0" topLeftCell="A301" zoomScale="80" zoomScaleNormal="80" zoomScaleSheetLayoutView="85" workbookViewId="0">
      <selection activeCell="F13" sqref="F13"/>
    </sheetView>
  </sheetViews>
  <sheetFormatPr defaultRowHeight="15"/>
  <cols>
    <col min="1" max="1" width="9.140625" style="108"/>
    <col min="2" max="2" width="8.85546875" style="97" customWidth="1"/>
    <col min="3" max="3" width="64.140625" style="221" customWidth="1"/>
    <col min="4" max="4" width="8.85546875" style="116" customWidth="1"/>
    <col min="5" max="5" width="14.28515625" style="117" customWidth="1"/>
    <col min="6" max="6" width="18.85546875" style="222" customWidth="1"/>
    <col min="7" max="7" width="19.7109375" style="222" customWidth="1"/>
    <col min="8" max="16384" width="9.140625" style="108"/>
  </cols>
  <sheetData>
    <row r="1" spans="2:7" ht="30.75" customHeight="1">
      <c r="B1" s="517" t="s">
        <v>0</v>
      </c>
      <c r="C1" s="517"/>
      <c r="D1" s="517"/>
      <c r="E1" s="517"/>
      <c r="F1" s="517"/>
      <c r="G1" s="517"/>
    </row>
    <row r="2" spans="2:7" ht="30.75" customHeight="1">
      <c r="B2" s="517" t="s">
        <v>410</v>
      </c>
      <c r="C2" s="517"/>
      <c r="D2" s="517"/>
      <c r="E2" s="517"/>
      <c r="F2" s="517"/>
      <c r="G2" s="517"/>
    </row>
    <row r="3" spans="2:7" ht="23.25" customHeight="1" thickBot="1">
      <c r="C3" s="97"/>
      <c r="D3" s="97"/>
      <c r="E3" s="98"/>
      <c r="F3" s="201"/>
      <c r="G3" s="201"/>
    </row>
    <row r="4" spans="2:7" ht="50.1" customHeight="1">
      <c r="B4" s="202" t="s">
        <v>1</v>
      </c>
      <c r="C4" s="203" t="s">
        <v>2</v>
      </c>
      <c r="D4" s="99" t="s">
        <v>3</v>
      </c>
      <c r="E4" s="100" t="s">
        <v>4</v>
      </c>
      <c r="F4" s="99" t="s">
        <v>5</v>
      </c>
      <c r="G4" s="204" t="s">
        <v>6</v>
      </c>
    </row>
    <row r="5" spans="2:7" ht="18" customHeight="1" thickBot="1">
      <c r="B5" s="205">
        <v>1</v>
      </c>
      <c r="C5" s="206">
        <v>2</v>
      </c>
      <c r="D5" s="109">
        <v>3</v>
      </c>
      <c r="E5" s="109" t="s">
        <v>433</v>
      </c>
      <c r="F5" s="109">
        <v>5</v>
      </c>
      <c r="G5" s="207">
        <v>6</v>
      </c>
    </row>
    <row r="6" spans="2:7" ht="45" customHeight="1">
      <c r="B6" s="208" t="s">
        <v>66</v>
      </c>
      <c r="C6" s="209" t="s">
        <v>150</v>
      </c>
      <c r="D6" s="110"/>
      <c r="E6" s="111"/>
      <c r="F6" s="210"/>
      <c r="G6" s="211"/>
    </row>
    <row r="7" spans="2:7" ht="45" customHeight="1">
      <c r="B7" s="212">
        <v>1</v>
      </c>
      <c r="C7" s="105" t="s">
        <v>481</v>
      </c>
      <c r="D7" s="110" t="s">
        <v>38</v>
      </c>
      <c r="E7" s="144">
        <v>0.4</v>
      </c>
      <c r="F7" s="213"/>
      <c r="G7" s="214">
        <f t="shared" ref="G7:G41" si="0">ROUND(F7*E7,2)</f>
        <v>0</v>
      </c>
    </row>
    <row r="8" spans="2:7" ht="45" customHeight="1">
      <c r="B8" s="212">
        <v>2</v>
      </c>
      <c r="C8" s="105" t="s">
        <v>482</v>
      </c>
      <c r="D8" s="110" t="s">
        <v>14</v>
      </c>
      <c r="E8" s="144">
        <v>54.38</v>
      </c>
      <c r="F8" s="213"/>
      <c r="G8" s="214">
        <f t="shared" si="0"/>
        <v>0</v>
      </c>
    </row>
    <row r="9" spans="2:7" ht="45" customHeight="1">
      <c r="B9" s="212">
        <v>3</v>
      </c>
      <c r="C9" s="105" t="s">
        <v>483</v>
      </c>
      <c r="D9" s="110" t="s">
        <v>14</v>
      </c>
      <c r="E9" s="144">
        <v>54.38</v>
      </c>
      <c r="F9" s="213"/>
      <c r="G9" s="214">
        <f t="shared" si="0"/>
        <v>0</v>
      </c>
    </row>
    <row r="10" spans="2:7" ht="45" customHeight="1">
      <c r="B10" s="212">
        <v>4</v>
      </c>
      <c r="C10" s="105" t="s">
        <v>499</v>
      </c>
      <c r="D10" s="110" t="s">
        <v>14</v>
      </c>
      <c r="E10" s="144">
        <v>393.61</v>
      </c>
      <c r="F10" s="213"/>
      <c r="G10" s="214">
        <f t="shared" si="0"/>
        <v>0</v>
      </c>
    </row>
    <row r="11" spans="2:7" ht="45" customHeight="1">
      <c r="B11" s="212">
        <v>5</v>
      </c>
      <c r="C11" s="105" t="s">
        <v>701</v>
      </c>
      <c r="D11" s="110" t="s">
        <v>14</v>
      </c>
      <c r="E11" s="144">
        <v>393.61</v>
      </c>
      <c r="F11" s="213"/>
      <c r="G11" s="214">
        <f t="shared" si="0"/>
        <v>0</v>
      </c>
    </row>
    <row r="12" spans="2:7" ht="45" customHeight="1">
      <c r="B12" s="212">
        <v>6</v>
      </c>
      <c r="C12" s="105" t="s">
        <v>507</v>
      </c>
      <c r="D12" s="110" t="s">
        <v>8</v>
      </c>
      <c r="E12" s="144">
        <v>1574.43</v>
      </c>
      <c r="F12" s="213"/>
      <c r="G12" s="214">
        <f t="shared" si="0"/>
        <v>0</v>
      </c>
    </row>
    <row r="13" spans="2:7" ht="45" customHeight="1">
      <c r="B13" s="212">
        <v>7</v>
      </c>
      <c r="C13" s="105" t="s">
        <v>1054</v>
      </c>
      <c r="D13" s="448" t="s">
        <v>55</v>
      </c>
      <c r="E13" s="144">
        <v>1</v>
      </c>
      <c r="F13" s="213"/>
      <c r="G13" s="214">
        <f t="shared" ref="G13:G15" si="1">ROUND(F13*E13,2)</f>
        <v>0</v>
      </c>
    </row>
    <row r="14" spans="2:7" ht="45" customHeight="1">
      <c r="B14" s="212">
        <v>8</v>
      </c>
      <c r="C14" s="105" t="s">
        <v>1055</v>
      </c>
      <c r="D14" s="448" t="s">
        <v>11</v>
      </c>
      <c r="E14" s="144">
        <v>1</v>
      </c>
      <c r="F14" s="213"/>
      <c r="G14" s="214">
        <f t="shared" si="1"/>
        <v>0</v>
      </c>
    </row>
    <row r="15" spans="2:7" ht="45" customHeight="1">
      <c r="B15" s="212">
        <v>9</v>
      </c>
      <c r="C15" s="105" t="s">
        <v>1056</v>
      </c>
      <c r="D15" s="448" t="s">
        <v>55</v>
      </c>
      <c r="E15" s="144">
        <v>3</v>
      </c>
      <c r="F15" s="213"/>
      <c r="G15" s="214">
        <f t="shared" si="1"/>
        <v>0</v>
      </c>
    </row>
    <row r="16" spans="2:7" ht="45" customHeight="1">
      <c r="B16" s="212">
        <v>10</v>
      </c>
      <c r="C16" s="105" t="s">
        <v>603</v>
      </c>
      <c r="D16" s="110" t="s">
        <v>11</v>
      </c>
      <c r="E16" s="144">
        <v>403.7</v>
      </c>
      <c r="F16" s="213"/>
      <c r="G16" s="214">
        <f t="shared" si="0"/>
        <v>0</v>
      </c>
    </row>
    <row r="17" spans="2:7" ht="45" customHeight="1">
      <c r="B17" s="212">
        <v>11</v>
      </c>
      <c r="C17" s="105" t="s">
        <v>604</v>
      </c>
      <c r="D17" s="110" t="s">
        <v>14</v>
      </c>
      <c r="E17" s="144">
        <v>60.56</v>
      </c>
      <c r="F17" s="213"/>
      <c r="G17" s="214">
        <f t="shared" si="0"/>
        <v>0</v>
      </c>
    </row>
    <row r="18" spans="2:7" ht="45" customHeight="1">
      <c r="B18" s="212">
        <v>12</v>
      </c>
      <c r="C18" s="105" t="s">
        <v>605</v>
      </c>
      <c r="D18" s="110" t="s">
        <v>11</v>
      </c>
      <c r="E18" s="144">
        <v>403.7</v>
      </c>
      <c r="F18" s="213"/>
      <c r="G18" s="214">
        <f t="shared" si="0"/>
        <v>0</v>
      </c>
    </row>
    <row r="19" spans="2:7" ht="45" customHeight="1">
      <c r="B19" s="212">
        <v>13</v>
      </c>
      <c r="C19" s="105" t="s">
        <v>606</v>
      </c>
      <c r="D19" s="110" t="s">
        <v>28</v>
      </c>
      <c r="E19" s="144">
        <v>9</v>
      </c>
      <c r="F19" s="213"/>
      <c r="G19" s="214">
        <f t="shared" si="0"/>
        <v>0</v>
      </c>
    </row>
    <row r="20" spans="2:7" ht="45" customHeight="1">
      <c r="B20" s="212">
        <v>14</v>
      </c>
      <c r="C20" s="105" t="s">
        <v>607</v>
      </c>
      <c r="D20" s="110" t="s">
        <v>28</v>
      </c>
      <c r="E20" s="144">
        <v>7</v>
      </c>
      <c r="F20" s="213"/>
      <c r="G20" s="214">
        <f t="shared" si="0"/>
        <v>0</v>
      </c>
    </row>
    <row r="21" spans="2:7" ht="45" customHeight="1">
      <c r="B21" s="212">
        <v>15</v>
      </c>
      <c r="C21" s="105" t="s">
        <v>608</v>
      </c>
      <c r="D21" s="110" t="s">
        <v>28</v>
      </c>
      <c r="E21" s="144">
        <v>6</v>
      </c>
      <c r="F21" s="213"/>
      <c r="G21" s="214">
        <f t="shared" si="0"/>
        <v>0</v>
      </c>
    </row>
    <row r="22" spans="2:7" ht="45" customHeight="1">
      <c r="B22" s="212">
        <v>16</v>
      </c>
      <c r="C22" s="105" t="s">
        <v>609</v>
      </c>
      <c r="D22" s="110" t="s">
        <v>28</v>
      </c>
      <c r="E22" s="144">
        <v>3</v>
      </c>
      <c r="F22" s="213"/>
      <c r="G22" s="214">
        <f t="shared" si="0"/>
        <v>0</v>
      </c>
    </row>
    <row r="23" spans="2:7" ht="45" customHeight="1">
      <c r="B23" s="212">
        <v>17</v>
      </c>
      <c r="C23" s="105" t="s">
        <v>610</v>
      </c>
      <c r="D23" s="110" t="s">
        <v>28</v>
      </c>
      <c r="E23" s="144">
        <v>1</v>
      </c>
      <c r="F23" s="213"/>
      <c r="G23" s="214">
        <f t="shared" si="0"/>
        <v>0</v>
      </c>
    </row>
    <row r="24" spans="2:7" ht="45" customHeight="1">
      <c r="B24" s="212">
        <v>18</v>
      </c>
      <c r="C24" s="105" t="s">
        <v>611</v>
      </c>
      <c r="D24" s="110" t="s">
        <v>28</v>
      </c>
      <c r="E24" s="144">
        <v>3</v>
      </c>
      <c r="F24" s="213"/>
      <c r="G24" s="214">
        <f t="shared" si="0"/>
        <v>0</v>
      </c>
    </row>
    <row r="25" spans="2:7" ht="45" customHeight="1">
      <c r="B25" s="212">
        <v>19</v>
      </c>
      <c r="C25" s="105" t="s">
        <v>612</v>
      </c>
      <c r="D25" s="110" t="s">
        <v>28</v>
      </c>
      <c r="E25" s="144">
        <v>1</v>
      </c>
      <c r="F25" s="213"/>
      <c r="G25" s="214">
        <f t="shared" si="0"/>
        <v>0</v>
      </c>
    </row>
    <row r="26" spans="2:7" ht="45" customHeight="1">
      <c r="B26" s="212">
        <v>20</v>
      </c>
      <c r="C26" s="105" t="s">
        <v>613</v>
      </c>
      <c r="D26" s="110" t="s">
        <v>28</v>
      </c>
      <c r="E26" s="144">
        <v>1</v>
      </c>
      <c r="F26" s="213"/>
      <c r="G26" s="214">
        <f t="shared" si="0"/>
        <v>0</v>
      </c>
    </row>
    <row r="27" spans="2:7" ht="45" customHeight="1">
      <c r="B27" s="212">
        <v>21</v>
      </c>
      <c r="C27" s="105" t="s">
        <v>614</v>
      </c>
      <c r="D27" s="110" t="s">
        <v>28</v>
      </c>
      <c r="E27" s="144">
        <v>1</v>
      </c>
      <c r="F27" s="213"/>
      <c r="G27" s="214">
        <f t="shared" si="0"/>
        <v>0</v>
      </c>
    </row>
    <row r="28" spans="2:7" ht="45" customHeight="1">
      <c r="B28" s="212">
        <v>22</v>
      </c>
      <c r="C28" s="105" t="s">
        <v>615</v>
      </c>
      <c r="D28" s="110" t="s">
        <v>40</v>
      </c>
      <c r="E28" s="144">
        <v>2</v>
      </c>
      <c r="F28" s="213"/>
      <c r="G28" s="214">
        <f t="shared" si="0"/>
        <v>0</v>
      </c>
    </row>
    <row r="29" spans="2:7" ht="45" customHeight="1">
      <c r="B29" s="212">
        <v>23</v>
      </c>
      <c r="C29" s="105" t="s">
        <v>616</v>
      </c>
      <c r="D29" s="110" t="s">
        <v>14</v>
      </c>
      <c r="E29" s="144">
        <v>0.42</v>
      </c>
      <c r="F29" s="213"/>
      <c r="G29" s="214">
        <f t="shared" si="0"/>
        <v>0</v>
      </c>
    </row>
    <row r="30" spans="2:7" ht="45" customHeight="1">
      <c r="B30" s="212">
        <v>24</v>
      </c>
      <c r="C30" s="105" t="s">
        <v>617</v>
      </c>
      <c r="D30" s="110" t="s">
        <v>28</v>
      </c>
      <c r="E30" s="144">
        <v>2</v>
      </c>
      <c r="F30" s="213"/>
      <c r="G30" s="214">
        <f t="shared" si="0"/>
        <v>0</v>
      </c>
    </row>
    <row r="31" spans="2:7" ht="45" customHeight="1">
      <c r="B31" s="212">
        <v>25</v>
      </c>
      <c r="C31" s="105" t="s">
        <v>706</v>
      </c>
      <c r="D31" s="110" t="s">
        <v>618</v>
      </c>
      <c r="E31" s="144">
        <v>2</v>
      </c>
      <c r="F31" s="213"/>
      <c r="G31" s="214">
        <f t="shared" si="0"/>
        <v>0</v>
      </c>
    </row>
    <row r="32" spans="2:7" ht="45" customHeight="1">
      <c r="B32" s="212">
        <v>26</v>
      </c>
      <c r="C32" s="105" t="s">
        <v>704</v>
      </c>
      <c r="D32" s="110" t="s">
        <v>619</v>
      </c>
      <c r="E32" s="144">
        <v>1</v>
      </c>
      <c r="F32" s="213"/>
      <c r="G32" s="214">
        <f t="shared" si="0"/>
        <v>0</v>
      </c>
    </row>
    <row r="33" spans="2:7" ht="45" customHeight="1">
      <c r="B33" s="212">
        <v>27</v>
      </c>
      <c r="C33" s="105" t="s">
        <v>705</v>
      </c>
      <c r="D33" s="110" t="s">
        <v>619</v>
      </c>
      <c r="E33" s="144">
        <v>1</v>
      </c>
      <c r="F33" s="213"/>
      <c r="G33" s="214">
        <f t="shared" si="0"/>
        <v>0</v>
      </c>
    </row>
    <row r="34" spans="2:7" ht="45" customHeight="1">
      <c r="B34" s="212">
        <v>28</v>
      </c>
      <c r="C34" s="105" t="s">
        <v>620</v>
      </c>
      <c r="D34" s="110" t="s">
        <v>14</v>
      </c>
      <c r="E34" s="144">
        <v>269.91000000000003</v>
      </c>
      <c r="F34" s="213"/>
      <c r="G34" s="214">
        <f t="shared" si="0"/>
        <v>0</v>
      </c>
    </row>
    <row r="35" spans="2:7" ht="45" customHeight="1">
      <c r="B35" s="212">
        <v>29</v>
      </c>
      <c r="C35" s="105" t="s">
        <v>489</v>
      </c>
      <c r="D35" s="110" t="s">
        <v>14</v>
      </c>
      <c r="E35" s="144">
        <v>444.07</v>
      </c>
      <c r="F35" s="213"/>
      <c r="G35" s="214">
        <f t="shared" si="0"/>
        <v>0</v>
      </c>
    </row>
    <row r="36" spans="2:7" ht="45" customHeight="1">
      <c r="B36" s="212">
        <v>30</v>
      </c>
      <c r="C36" s="105" t="s">
        <v>490</v>
      </c>
      <c r="D36" s="110" t="s">
        <v>14</v>
      </c>
      <c r="E36" s="144">
        <v>343.15</v>
      </c>
      <c r="F36" s="213"/>
      <c r="G36" s="214">
        <f t="shared" si="0"/>
        <v>0</v>
      </c>
    </row>
    <row r="37" spans="2:7" ht="45" customHeight="1">
      <c r="B37" s="212">
        <v>31</v>
      </c>
      <c r="C37" s="105" t="s">
        <v>621</v>
      </c>
      <c r="D37" s="110" t="s">
        <v>8</v>
      </c>
      <c r="E37" s="144">
        <v>114</v>
      </c>
      <c r="F37" s="213"/>
      <c r="G37" s="214">
        <f t="shared" si="0"/>
        <v>0</v>
      </c>
    </row>
    <row r="38" spans="2:7" ht="45" customHeight="1">
      <c r="B38" s="212">
        <v>32</v>
      </c>
      <c r="C38" s="105" t="s">
        <v>623</v>
      </c>
      <c r="D38" s="110" t="s">
        <v>8</v>
      </c>
      <c r="E38" s="144">
        <v>114</v>
      </c>
      <c r="F38" s="213"/>
      <c r="G38" s="214">
        <f t="shared" si="0"/>
        <v>0</v>
      </c>
    </row>
    <row r="39" spans="2:7" ht="45" customHeight="1">
      <c r="B39" s="212">
        <v>33</v>
      </c>
      <c r="C39" s="105" t="s">
        <v>624</v>
      </c>
      <c r="D39" s="110" t="s">
        <v>40</v>
      </c>
      <c r="E39" s="144">
        <v>3</v>
      </c>
      <c r="F39" s="213"/>
      <c r="G39" s="214">
        <f t="shared" si="0"/>
        <v>0</v>
      </c>
    </row>
    <row r="40" spans="2:7" ht="45" customHeight="1">
      <c r="B40" s="212">
        <v>34</v>
      </c>
      <c r="C40" s="105" t="s">
        <v>626</v>
      </c>
      <c r="D40" s="110" t="s">
        <v>14</v>
      </c>
      <c r="E40" s="144">
        <v>0.63</v>
      </c>
      <c r="F40" s="213"/>
      <c r="G40" s="214">
        <f t="shared" si="0"/>
        <v>0</v>
      </c>
    </row>
    <row r="41" spans="2:7" ht="45" customHeight="1">
      <c r="B41" s="212">
        <v>35</v>
      </c>
      <c r="C41" s="105" t="s">
        <v>627</v>
      </c>
      <c r="D41" s="110" t="s">
        <v>28</v>
      </c>
      <c r="E41" s="144">
        <v>3</v>
      </c>
      <c r="F41" s="213"/>
      <c r="G41" s="214">
        <f t="shared" si="0"/>
        <v>0</v>
      </c>
    </row>
    <row r="42" spans="2:7" ht="45" customHeight="1">
      <c r="B42" s="215"/>
      <c r="C42" s="216" t="s">
        <v>703</v>
      </c>
      <c r="D42" s="101"/>
      <c r="E42" s="140"/>
      <c r="F42" s="217"/>
      <c r="G42" s="180">
        <f>SUBTOTAL(109,G7:G41)</f>
        <v>0</v>
      </c>
    </row>
    <row r="43" spans="2:7" ht="45" customHeight="1">
      <c r="B43" s="208" t="s">
        <v>67</v>
      </c>
      <c r="C43" s="209" t="s">
        <v>151</v>
      </c>
      <c r="D43" s="112"/>
      <c r="E43" s="139"/>
      <c r="F43" s="217"/>
      <c r="G43" s="214"/>
    </row>
    <row r="44" spans="2:7" ht="45" customHeight="1">
      <c r="B44" s="212">
        <v>36</v>
      </c>
      <c r="C44" s="105" t="s">
        <v>481</v>
      </c>
      <c r="D44" s="112" t="s">
        <v>38</v>
      </c>
      <c r="E44" s="139">
        <v>0.01</v>
      </c>
      <c r="F44" s="213"/>
      <c r="G44" s="214">
        <f t="shared" ref="G44:G60" si="2">ROUND(F44*E44,2)</f>
        <v>0</v>
      </c>
    </row>
    <row r="45" spans="2:7" ht="45" customHeight="1">
      <c r="B45" s="212">
        <v>37</v>
      </c>
      <c r="C45" s="105" t="s">
        <v>482</v>
      </c>
      <c r="D45" s="112" t="s">
        <v>14</v>
      </c>
      <c r="E45" s="139">
        <v>10.88</v>
      </c>
      <c r="F45" s="213"/>
      <c r="G45" s="214">
        <f t="shared" si="2"/>
        <v>0</v>
      </c>
    </row>
    <row r="46" spans="2:7" ht="45" customHeight="1">
      <c r="B46" s="212">
        <v>38</v>
      </c>
      <c r="C46" s="105" t="s">
        <v>483</v>
      </c>
      <c r="D46" s="112" t="s">
        <v>14</v>
      </c>
      <c r="E46" s="139">
        <v>10.88</v>
      </c>
      <c r="F46" s="213"/>
      <c r="G46" s="214">
        <f t="shared" si="2"/>
        <v>0</v>
      </c>
    </row>
    <row r="47" spans="2:7" ht="45" customHeight="1">
      <c r="B47" s="212">
        <v>39</v>
      </c>
      <c r="C47" s="105" t="s">
        <v>499</v>
      </c>
      <c r="D47" s="112" t="s">
        <v>14</v>
      </c>
      <c r="E47" s="139">
        <v>5.9</v>
      </c>
      <c r="F47" s="213"/>
      <c r="G47" s="214">
        <f t="shared" si="2"/>
        <v>0</v>
      </c>
    </row>
    <row r="48" spans="2:7" ht="45" customHeight="1">
      <c r="B48" s="212">
        <v>40</v>
      </c>
      <c r="C48" s="105" t="s">
        <v>701</v>
      </c>
      <c r="D48" s="112" t="s">
        <v>14</v>
      </c>
      <c r="E48" s="139">
        <v>5.9</v>
      </c>
      <c r="F48" s="213"/>
      <c r="G48" s="214">
        <f t="shared" si="2"/>
        <v>0</v>
      </c>
    </row>
    <row r="49" spans="2:7" ht="45" customHeight="1">
      <c r="B49" s="212">
        <v>41</v>
      </c>
      <c r="C49" s="105" t="s">
        <v>507</v>
      </c>
      <c r="D49" s="112" t="s">
        <v>8</v>
      </c>
      <c r="E49" s="139">
        <v>22.42</v>
      </c>
      <c r="F49" s="213"/>
      <c r="G49" s="214">
        <f t="shared" si="2"/>
        <v>0</v>
      </c>
    </row>
    <row r="50" spans="2:7" ht="45" customHeight="1">
      <c r="B50" s="212">
        <v>42</v>
      </c>
      <c r="C50" s="105" t="s">
        <v>603</v>
      </c>
      <c r="D50" s="112" t="s">
        <v>11</v>
      </c>
      <c r="E50" s="139">
        <v>6.9</v>
      </c>
      <c r="F50" s="213"/>
      <c r="G50" s="214">
        <f t="shared" si="2"/>
        <v>0</v>
      </c>
    </row>
    <row r="51" spans="2:7" ht="45" customHeight="1">
      <c r="B51" s="212">
        <v>43</v>
      </c>
      <c r="C51" s="105" t="s">
        <v>628</v>
      </c>
      <c r="D51" s="112" t="s">
        <v>14</v>
      </c>
      <c r="E51" s="139">
        <v>0.62</v>
      </c>
      <c r="F51" s="213"/>
      <c r="G51" s="214">
        <f t="shared" si="2"/>
        <v>0</v>
      </c>
    </row>
    <row r="52" spans="2:7" ht="45" customHeight="1">
      <c r="B52" s="212">
        <v>44</v>
      </c>
      <c r="C52" s="105" t="s">
        <v>629</v>
      </c>
      <c r="D52" s="112" t="s">
        <v>11</v>
      </c>
      <c r="E52" s="139">
        <v>6.9</v>
      </c>
      <c r="F52" s="213"/>
      <c r="G52" s="214">
        <f>ROUND(F52*E52,2)</f>
        <v>0</v>
      </c>
    </row>
    <row r="53" spans="2:7" ht="45" customHeight="1">
      <c r="B53" s="212">
        <v>45</v>
      </c>
      <c r="C53" s="105" t="s">
        <v>630</v>
      </c>
      <c r="D53" s="112" t="s">
        <v>28</v>
      </c>
      <c r="E53" s="139">
        <v>2</v>
      </c>
      <c r="F53" s="213"/>
      <c r="G53" s="214">
        <f>ROUND(F53*E53,2)</f>
        <v>0</v>
      </c>
    </row>
    <row r="54" spans="2:7" ht="45" customHeight="1">
      <c r="B54" s="212">
        <v>46</v>
      </c>
      <c r="C54" s="105" t="s">
        <v>631</v>
      </c>
      <c r="D54" s="112" t="s">
        <v>28</v>
      </c>
      <c r="E54" s="139">
        <v>2</v>
      </c>
      <c r="F54" s="213"/>
      <c r="G54" s="214">
        <f>ROUND(F54*E54,2)</f>
        <v>0</v>
      </c>
    </row>
    <row r="55" spans="2:7" ht="45" customHeight="1">
      <c r="B55" s="212">
        <v>47</v>
      </c>
      <c r="C55" s="105" t="s">
        <v>706</v>
      </c>
      <c r="D55" s="112" t="s">
        <v>618</v>
      </c>
      <c r="E55" s="139">
        <v>1</v>
      </c>
      <c r="F55" s="213"/>
      <c r="G55" s="214">
        <f t="shared" si="2"/>
        <v>0</v>
      </c>
    </row>
    <row r="56" spans="2:7" ht="45" customHeight="1">
      <c r="B56" s="212">
        <v>48</v>
      </c>
      <c r="C56" s="105" t="s">
        <v>704</v>
      </c>
      <c r="D56" s="112" t="s">
        <v>619</v>
      </c>
      <c r="E56" s="139">
        <v>1</v>
      </c>
      <c r="F56" s="213"/>
      <c r="G56" s="214">
        <f t="shared" si="2"/>
        <v>0</v>
      </c>
    </row>
    <row r="57" spans="2:7" ht="45" customHeight="1">
      <c r="B57" s="212">
        <v>49</v>
      </c>
      <c r="C57" s="105" t="s">
        <v>705</v>
      </c>
      <c r="D57" s="112" t="s">
        <v>619</v>
      </c>
      <c r="E57" s="139">
        <v>1</v>
      </c>
      <c r="F57" s="213"/>
      <c r="G57" s="214">
        <f t="shared" si="2"/>
        <v>0</v>
      </c>
    </row>
    <row r="58" spans="2:7" ht="45" customHeight="1">
      <c r="B58" s="212">
        <v>50</v>
      </c>
      <c r="C58" s="105" t="s">
        <v>620</v>
      </c>
      <c r="D58" s="112" t="s">
        <v>14</v>
      </c>
      <c r="E58" s="139">
        <v>3.68</v>
      </c>
      <c r="F58" s="213"/>
      <c r="G58" s="214">
        <f t="shared" si="2"/>
        <v>0</v>
      </c>
    </row>
    <row r="59" spans="2:7" ht="45" customHeight="1">
      <c r="B59" s="212">
        <v>51</v>
      </c>
      <c r="C59" s="105" t="s">
        <v>489</v>
      </c>
      <c r="D59" s="112" t="s">
        <v>14</v>
      </c>
      <c r="E59" s="139">
        <v>7.45</v>
      </c>
      <c r="F59" s="213"/>
      <c r="G59" s="214">
        <f t="shared" si="2"/>
        <v>0</v>
      </c>
    </row>
    <row r="60" spans="2:7" ht="45" customHeight="1">
      <c r="B60" s="212">
        <v>52</v>
      </c>
      <c r="C60" s="105" t="s">
        <v>490</v>
      </c>
      <c r="D60" s="112" t="s">
        <v>14</v>
      </c>
      <c r="E60" s="139">
        <v>4.3499999999999996</v>
      </c>
      <c r="F60" s="213"/>
      <c r="G60" s="214">
        <f t="shared" si="2"/>
        <v>0</v>
      </c>
    </row>
    <row r="61" spans="2:7" ht="45" customHeight="1">
      <c r="B61" s="212">
        <v>53</v>
      </c>
      <c r="C61" s="105" t="s">
        <v>707</v>
      </c>
      <c r="D61" s="112" t="s">
        <v>28</v>
      </c>
      <c r="E61" s="139">
        <v>1</v>
      </c>
      <c r="F61" s="213"/>
      <c r="G61" s="214">
        <f>ROUND(F61*E61,2)</f>
        <v>0</v>
      </c>
    </row>
    <row r="62" spans="2:7" ht="45" customHeight="1">
      <c r="B62" s="215"/>
      <c r="C62" s="216" t="s">
        <v>152</v>
      </c>
      <c r="D62" s="101"/>
      <c r="E62" s="140"/>
      <c r="F62" s="217"/>
      <c r="G62" s="180">
        <f>SUBTOTAL(109,G44:G61)</f>
        <v>0</v>
      </c>
    </row>
    <row r="63" spans="2:7" ht="45" customHeight="1">
      <c r="B63" s="208" t="s">
        <v>72</v>
      </c>
      <c r="C63" s="209" t="s">
        <v>153</v>
      </c>
      <c r="D63" s="112"/>
      <c r="E63" s="139"/>
      <c r="F63" s="217"/>
      <c r="G63" s="214"/>
    </row>
    <row r="64" spans="2:7" ht="45" customHeight="1">
      <c r="B64" s="212">
        <v>54</v>
      </c>
      <c r="C64" s="105" t="s">
        <v>708</v>
      </c>
      <c r="D64" s="112" t="s">
        <v>11</v>
      </c>
      <c r="E64" s="139">
        <v>1.6</v>
      </c>
      <c r="F64" s="213"/>
      <c r="G64" s="214">
        <f t="shared" ref="G64:G66" si="3">ROUND(F64*E64,2)</f>
        <v>0</v>
      </c>
    </row>
    <row r="65" spans="2:7" ht="45" customHeight="1">
      <c r="B65" s="212">
        <v>55</v>
      </c>
      <c r="C65" s="105" t="s">
        <v>633</v>
      </c>
      <c r="D65" s="112" t="s">
        <v>28</v>
      </c>
      <c r="E65" s="139">
        <v>1</v>
      </c>
      <c r="F65" s="213"/>
      <c r="G65" s="214">
        <f t="shared" si="3"/>
        <v>0</v>
      </c>
    </row>
    <row r="66" spans="2:7" ht="45" customHeight="1">
      <c r="B66" s="212">
        <v>56</v>
      </c>
      <c r="C66" s="105" t="s">
        <v>634</v>
      </c>
      <c r="D66" s="114" t="s">
        <v>28</v>
      </c>
      <c r="E66" s="139">
        <v>1</v>
      </c>
      <c r="F66" s="213"/>
      <c r="G66" s="214">
        <f t="shared" si="3"/>
        <v>0</v>
      </c>
    </row>
    <row r="67" spans="2:7" ht="45" customHeight="1">
      <c r="B67" s="215"/>
      <c r="C67" s="216" t="s">
        <v>712</v>
      </c>
      <c r="D67" s="101"/>
      <c r="E67" s="140"/>
      <c r="F67" s="217"/>
      <c r="G67" s="180">
        <f>SUBTOTAL(109,G64:G66)</f>
        <v>0</v>
      </c>
    </row>
    <row r="68" spans="2:7" ht="45" customHeight="1">
      <c r="B68" s="208" t="s">
        <v>73</v>
      </c>
      <c r="C68" s="209" t="s">
        <v>154</v>
      </c>
      <c r="D68" s="112"/>
      <c r="E68" s="139"/>
      <c r="F68" s="217"/>
      <c r="G68" s="214"/>
    </row>
    <row r="69" spans="2:7" ht="45" customHeight="1">
      <c r="B69" s="212">
        <v>57</v>
      </c>
      <c r="C69" s="105" t="s">
        <v>612</v>
      </c>
      <c r="D69" s="112" t="s">
        <v>28</v>
      </c>
      <c r="E69" s="139">
        <v>2</v>
      </c>
      <c r="F69" s="213"/>
      <c r="G69" s="214">
        <f t="shared" ref="G69:G80" si="4">ROUND(F69*E69,2)</f>
        <v>0</v>
      </c>
    </row>
    <row r="70" spans="2:7" ht="45" customHeight="1">
      <c r="B70" s="212">
        <v>58</v>
      </c>
      <c r="C70" s="105" t="s">
        <v>610</v>
      </c>
      <c r="D70" s="112" t="s">
        <v>28</v>
      </c>
      <c r="E70" s="139">
        <v>1</v>
      </c>
      <c r="F70" s="213"/>
      <c r="G70" s="214">
        <f t="shared" si="4"/>
        <v>0</v>
      </c>
    </row>
    <row r="71" spans="2:7" ht="45" customHeight="1">
      <c r="B71" s="212">
        <v>59</v>
      </c>
      <c r="C71" s="105" t="s">
        <v>609</v>
      </c>
      <c r="D71" s="112" t="s">
        <v>28</v>
      </c>
      <c r="E71" s="139">
        <v>1</v>
      </c>
      <c r="F71" s="213"/>
      <c r="G71" s="214">
        <f t="shared" si="4"/>
        <v>0</v>
      </c>
    </row>
    <row r="72" spans="2:7" ht="45" customHeight="1">
      <c r="B72" s="212">
        <v>60</v>
      </c>
      <c r="C72" s="105" t="s">
        <v>607</v>
      </c>
      <c r="D72" s="112" t="s">
        <v>28</v>
      </c>
      <c r="E72" s="139">
        <v>1</v>
      </c>
      <c r="F72" s="213"/>
      <c r="G72" s="214">
        <f t="shared" si="4"/>
        <v>0</v>
      </c>
    </row>
    <row r="73" spans="2:7" ht="45" customHeight="1">
      <c r="B73" s="212">
        <v>61</v>
      </c>
      <c r="C73" s="105" t="s">
        <v>612</v>
      </c>
      <c r="D73" s="112" t="s">
        <v>28</v>
      </c>
      <c r="E73" s="139">
        <v>2</v>
      </c>
      <c r="F73" s="213"/>
      <c r="G73" s="214">
        <f t="shared" si="4"/>
        <v>0</v>
      </c>
    </row>
    <row r="74" spans="2:7" ht="45" customHeight="1">
      <c r="B74" s="212">
        <v>62</v>
      </c>
      <c r="C74" s="105" t="s">
        <v>611</v>
      </c>
      <c r="D74" s="112" t="s">
        <v>28</v>
      </c>
      <c r="E74" s="139">
        <v>1</v>
      </c>
      <c r="F74" s="213"/>
      <c r="G74" s="214">
        <f t="shared" si="4"/>
        <v>0</v>
      </c>
    </row>
    <row r="75" spans="2:7" ht="45" customHeight="1">
      <c r="B75" s="212">
        <v>63</v>
      </c>
      <c r="C75" s="105" t="s">
        <v>615</v>
      </c>
      <c r="D75" s="112" t="s">
        <v>40</v>
      </c>
      <c r="E75" s="139">
        <v>1</v>
      </c>
      <c r="F75" s="213"/>
      <c r="G75" s="214">
        <f t="shared" si="4"/>
        <v>0</v>
      </c>
    </row>
    <row r="76" spans="2:7" ht="45" customHeight="1">
      <c r="B76" s="212">
        <v>64</v>
      </c>
      <c r="C76" s="105" t="s">
        <v>616</v>
      </c>
      <c r="D76" s="112" t="s">
        <v>14</v>
      </c>
      <c r="E76" s="139">
        <v>0.21</v>
      </c>
      <c r="F76" s="213"/>
      <c r="G76" s="214">
        <f t="shared" si="4"/>
        <v>0</v>
      </c>
    </row>
    <row r="77" spans="2:7" ht="45" customHeight="1">
      <c r="B77" s="212">
        <v>65</v>
      </c>
      <c r="C77" s="105" t="s">
        <v>617</v>
      </c>
      <c r="D77" s="112" t="s">
        <v>28</v>
      </c>
      <c r="E77" s="139">
        <v>1</v>
      </c>
      <c r="F77" s="213"/>
      <c r="G77" s="214">
        <f t="shared" si="4"/>
        <v>0</v>
      </c>
    </row>
    <row r="78" spans="2:7" ht="45" customHeight="1">
      <c r="B78" s="212">
        <v>66</v>
      </c>
      <c r="C78" s="105" t="s">
        <v>624</v>
      </c>
      <c r="D78" s="112" t="s">
        <v>40</v>
      </c>
      <c r="E78" s="139">
        <v>1</v>
      </c>
      <c r="F78" s="213"/>
      <c r="G78" s="214">
        <f t="shared" si="4"/>
        <v>0</v>
      </c>
    </row>
    <row r="79" spans="2:7" ht="45" customHeight="1">
      <c r="B79" s="212">
        <v>67</v>
      </c>
      <c r="C79" s="105" t="s">
        <v>626</v>
      </c>
      <c r="D79" s="112" t="s">
        <v>14</v>
      </c>
      <c r="E79" s="139">
        <v>0.21</v>
      </c>
      <c r="F79" s="213"/>
      <c r="G79" s="214">
        <f t="shared" si="4"/>
        <v>0</v>
      </c>
    </row>
    <row r="80" spans="2:7" ht="45" customHeight="1">
      <c r="B80" s="212">
        <v>68</v>
      </c>
      <c r="C80" s="105" t="s">
        <v>627</v>
      </c>
      <c r="D80" s="112" t="s">
        <v>28</v>
      </c>
      <c r="E80" s="139">
        <v>1</v>
      </c>
      <c r="F80" s="213"/>
      <c r="G80" s="214">
        <f t="shared" si="4"/>
        <v>0</v>
      </c>
    </row>
    <row r="81" spans="2:7" ht="45" customHeight="1">
      <c r="B81" s="215"/>
      <c r="C81" s="216" t="s">
        <v>711</v>
      </c>
      <c r="D81" s="101"/>
      <c r="E81" s="140"/>
      <c r="F81" s="217"/>
      <c r="G81" s="180">
        <f>SUBTOTAL(109,G69:G80)</f>
        <v>0</v>
      </c>
    </row>
    <row r="82" spans="2:7" ht="45" customHeight="1">
      <c r="B82" s="208" t="s">
        <v>75</v>
      </c>
      <c r="C82" s="209" t="s">
        <v>155</v>
      </c>
      <c r="D82" s="112"/>
      <c r="E82" s="139"/>
      <c r="F82" s="217"/>
      <c r="G82" s="214"/>
    </row>
    <row r="83" spans="2:7" ht="45" customHeight="1">
      <c r="B83" s="212">
        <v>69</v>
      </c>
      <c r="C83" s="105" t="s">
        <v>612</v>
      </c>
      <c r="D83" s="112" t="s">
        <v>28</v>
      </c>
      <c r="E83" s="139">
        <v>2</v>
      </c>
      <c r="F83" s="213"/>
      <c r="G83" s="214">
        <f t="shared" ref="G83:G87" si="5">ROUND(F83*E83,2)</f>
        <v>0</v>
      </c>
    </row>
    <row r="84" spans="2:7" ht="45" customHeight="1">
      <c r="B84" s="212">
        <v>70</v>
      </c>
      <c r="C84" s="105" t="s">
        <v>635</v>
      </c>
      <c r="D84" s="112" t="s">
        <v>28</v>
      </c>
      <c r="E84" s="139">
        <v>1</v>
      </c>
      <c r="F84" s="213"/>
      <c r="G84" s="214">
        <f t="shared" si="5"/>
        <v>0</v>
      </c>
    </row>
    <row r="85" spans="2:7" ht="45" customHeight="1">
      <c r="B85" s="212">
        <v>71</v>
      </c>
      <c r="C85" s="105" t="s">
        <v>636</v>
      </c>
      <c r="D85" s="112" t="s">
        <v>40</v>
      </c>
      <c r="E85" s="139">
        <v>1</v>
      </c>
      <c r="F85" s="213"/>
      <c r="G85" s="214">
        <f t="shared" si="5"/>
        <v>0</v>
      </c>
    </row>
    <row r="86" spans="2:7" ht="45" customHeight="1">
      <c r="B86" s="212">
        <v>72</v>
      </c>
      <c r="C86" s="105" t="s">
        <v>616</v>
      </c>
      <c r="D86" s="112" t="s">
        <v>14</v>
      </c>
      <c r="E86" s="139">
        <v>0.21</v>
      </c>
      <c r="F86" s="213"/>
      <c r="G86" s="214">
        <f t="shared" si="5"/>
        <v>0</v>
      </c>
    </row>
    <row r="87" spans="2:7" ht="45" customHeight="1">
      <c r="B87" s="212">
        <v>73</v>
      </c>
      <c r="C87" s="105" t="s">
        <v>617</v>
      </c>
      <c r="D87" s="112" t="s">
        <v>28</v>
      </c>
      <c r="E87" s="139">
        <v>1</v>
      </c>
      <c r="F87" s="213"/>
      <c r="G87" s="214">
        <f t="shared" si="5"/>
        <v>0</v>
      </c>
    </row>
    <row r="88" spans="2:7" ht="45" customHeight="1">
      <c r="B88" s="212"/>
      <c r="C88" s="216" t="s">
        <v>710</v>
      </c>
      <c r="D88" s="101"/>
      <c r="E88" s="140"/>
      <c r="F88" s="217"/>
      <c r="G88" s="180">
        <f>SUBTOTAL(109,G83:G87)</f>
        <v>0</v>
      </c>
    </row>
    <row r="89" spans="2:7" ht="45" customHeight="1">
      <c r="B89" s="208" t="s">
        <v>76</v>
      </c>
      <c r="C89" s="209" t="s">
        <v>156</v>
      </c>
      <c r="D89" s="112"/>
      <c r="E89" s="139"/>
      <c r="F89" s="217"/>
      <c r="G89" s="214"/>
    </row>
    <row r="90" spans="2:7" ht="45" customHeight="1">
      <c r="B90" s="212">
        <v>74</v>
      </c>
      <c r="C90" s="105" t="s">
        <v>481</v>
      </c>
      <c r="D90" s="112" t="s">
        <v>38</v>
      </c>
      <c r="E90" s="139">
        <v>0.02</v>
      </c>
      <c r="F90" s="213"/>
      <c r="G90" s="214">
        <f t="shared" ref="G90:G115" si="6">ROUND(F90*E90,2)</f>
        <v>0</v>
      </c>
    </row>
    <row r="91" spans="2:7" ht="45" customHeight="1">
      <c r="B91" s="212">
        <v>75</v>
      </c>
      <c r="C91" s="105" t="s">
        <v>482</v>
      </c>
      <c r="D91" s="112" t="s">
        <v>14</v>
      </c>
      <c r="E91" s="139">
        <v>10.88</v>
      </c>
      <c r="F91" s="213"/>
      <c r="G91" s="214">
        <f t="shared" si="6"/>
        <v>0</v>
      </c>
    </row>
    <row r="92" spans="2:7" ht="45" customHeight="1">
      <c r="B92" s="212">
        <v>76</v>
      </c>
      <c r="C92" s="105" t="s">
        <v>483</v>
      </c>
      <c r="D92" s="112" t="s">
        <v>14</v>
      </c>
      <c r="E92" s="139">
        <v>10.88</v>
      </c>
      <c r="F92" s="213"/>
      <c r="G92" s="214">
        <f t="shared" si="6"/>
        <v>0</v>
      </c>
    </row>
    <row r="93" spans="2:7" ht="45" customHeight="1">
      <c r="B93" s="212">
        <v>77</v>
      </c>
      <c r="C93" s="105" t="s">
        <v>499</v>
      </c>
      <c r="D93" s="112" t="s">
        <v>14</v>
      </c>
      <c r="E93" s="139">
        <v>14.02</v>
      </c>
      <c r="F93" s="213"/>
      <c r="G93" s="214">
        <f t="shared" si="6"/>
        <v>0</v>
      </c>
    </row>
    <row r="94" spans="2:7" ht="45" customHeight="1">
      <c r="B94" s="212">
        <v>78</v>
      </c>
      <c r="C94" s="105" t="s">
        <v>701</v>
      </c>
      <c r="D94" s="112" t="s">
        <v>14</v>
      </c>
      <c r="E94" s="139">
        <v>14.02</v>
      </c>
      <c r="F94" s="213"/>
      <c r="G94" s="214">
        <f t="shared" si="6"/>
        <v>0</v>
      </c>
    </row>
    <row r="95" spans="2:7" ht="45" customHeight="1">
      <c r="B95" s="212">
        <v>79</v>
      </c>
      <c r="C95" s="105" t="s">
        <v>507</v>
      </c>
      <c r="D95" s="112" t="s">
        <v>8</v>
      </c>
      <c r="E95" s="139">
        <v>62.32</v>
      </c>
      <c r="F95" s="213"/>
      <c r="G95" s="214">
        <f t="shared" si="6"/>
        <v>0</v>
      </c>
    </row>
    <row r="96" spans="2:7" ht="45" customHeight="1">
      <c r="B96" s="212">
        <v>80</v>
      </c>
      <c r="C96" s="105" t="s">
        <v>603</v>
      </c>
      <c r="D96" s="112" t="s">
        <v>11</v>
      </c>
      <c r="E96" s="139">
        <v>16.399999999999999</v>
      </c>
      <c r="F96" s="213"/>
      <c r="G96" s="214">
        <f t="shared" si="6"/>
        <v>0</v>
      </c>
    </row>
    <row r="97" spans="2:7" ht="45" customHeight="1">
      <c r="B97" s="212">
        <v>81</v>
      </c>
      <c r="C97" s="105" t="s">
        <v>628</v>
      </c>
      <c r="D97" s="112" t="s">
        <v>14</v>
      </c>
      <c r="E97" s="139">
        <v>1.48</v>
      </c>
      <c r="F97" s="213"/>
      <c r="G97" s="214">
        <f t="shared" si="6"/>
        <v>0</v>
      </c>
    </row>
    <row r="98" spans="2:7" ht="45" customHeight="1">
      <c r="B98" s="212">
        <v>82</v>
      </c>
      <c r="C98" s="105" t="s">
        <v>637</v>
      </c>
      <c r="D98" s="112" t="s">
        <v>11</v>
      </c>
      <c r="E98" s="139">
        <v>16.399999999999999</v>
      </c>
      <c r="F98" s="213"/>
      <c r="G98" s="214">
        <f t="shared" si="6"/>
        <v>0</v>
      </c>
    </row>
    <row r="99" spans="2:7" ht="45" customHeight="1">
      <c r="B99" s="212">
        <v>83</v>
      </c>
      <c r="C99" s="105" t="s">
        <v>638</v>
      </c>
      <c r="D99" s="112" t="s">
        <v>28</v>
      </c>
      <c r="E99" s="139">
        <v>2</v>
      </c>
      <c r="F99" s="213"/>
      <c r="G99" s="214">
        <f t="shared" si="6"/>
        <v>0</v>
      </c>
    </row>
    <row r="100" spans="2:7" ht="45" customHeight="1">
      <c r="B100" s="212">
        <v>84</v>
      </c>
      <c r="C100" s="105" t="s">
        <v>639</v>
      </c>
      <c r="D100" s="112" t="s">
        <v>28</v>
      </c>
      <c r="E100" s="139">
        <v>2</v>
      </c>
      <c r="F100" s="213"/>
      <c r="G100" s="214">
        <f t="shared" si="6"/>
        <v>0</v>
      </c>
    </row>
    <row r="101" spans="2:7" ht="45" customHeight="1">
      <c r="B101" s="212">
        <v>85</v>
      </c>
      <c r="C101" s="105" t="s">
        <v>640</v>
      </c>
      <c r="D101" s="112" t="s">
        <v>28</v>
      </c>
      <c r="E101" s="139">
        <v>1</v>
      </c>
      <c r="F101" s="213"/>
      <c r="G101" s="214">
        <f t="shared" si="6"/>
        <v>0</v>
      </c>
    </row>
    <row r="102" spans="2:7" ht="45" customHeight="1">
      <c r="B102" s="212">
        <v>86</v>
      </c>
      <c r="C102" s="105" t="s">
        <v>641</v>
      </c>
      <c r="D102" s="112" t="s">
        <v>28</v>
      </c>
      <c r="E102" s="139">
        <v>1</v>
      </c>
      <c r="F102" s="213"/>
      <c r="G102" s="214">
        <f t="shared" si="6"/>
        <v>0</v>
      </c>
    </row>
    <row r="103" spans="2:7" ht="45" customHeight="1">
      <c r="B103" s="212">
        <v>87</v>
      </c>
      <c r="C103" s="105" t="s">
        <v>642</v>
      </c>
      <c r="D103" s="112" t="s">
        <v>28</v>
      </c>
      <c r="E103" s="139">
        <v>1</v>
      </c>
      <c r="F103" s="213"/>
      <c r="G103" s="214">
        <f t="shared" si="6"/>
        <v>0</v>
      </c>
    </row>
    <row r="104" spans="2:7" ht="45" customHeight="1">
      <c r="B104" s="212">
        <v>88</v>
      </c>
      <c r="C104" s="105" t="s">
        <v>643</v>
      </c>
      <c r="D104" s="112" t="s">
        <v>28</v>
      </c>
      <c r="E104" s="139">
        <v>2</v>
      </c>
      <c r="F104" s="213"/>
      <c r="G104" s="214">
        <f t="shared" si="6"/>
        <v>0</v>
      </c>
    </row>
    <row r="105" spans="2:7" ht="45" customHeight="1">
      <c r="B105" s="212">
        <v>89</v>
      </c>
      <c r="C105" s="105" t="s">
        <v>644</v>
      </c>
      <c r="D105" s="112" t="s">
        <v>28</v>
      </c>
      <c r="E105" s="139">
        <v>2</v>
      </c>
      <c r="F105" s="213"/>
      <c r="G105" s="214">
        <f t="shared" si="6"/>
        <v>0</v>
      </c>
    </row>
    <row r="106" spans="2:7" ht="45" customHeight="1">
      <c r="B106" s="212">
        <v>90</v>
      </c>
      <c r="C106" s="105" t="s">
        <v>636</v>
      </c>
      <c r="D106" s="112" t="s">
        <v>40</v>
      </c>
      <c r="E106" s="139">
        <v>1</v>
      </c>
      <c r="F106" s="213"/>
      <c r="G106" s="214">
        <f t="shared" si="6"/>
        <v>0</v>
      </c>
    </row>
    <row r="107" spans="2:7" ht="45" customHeight="1">
      <c r="B107" s="212">
        <v>91</v>
      </c>
      <c r="C107" s="105" t="s">
        <v>616</v>
      </c>
      <c r="D107" s="112" t="s">
        <v>14</v>
      </c>
      <c r="E107" s="139">
        <v>0.21</v>
      </c>
      <c r="F107" s="213"/>
      <c r="G107" s="214">
        <f t="shared" si="6"/>
        <v>0</v>
      </c>
    </row>
    <row r="108" spans="2:7" ht="45" customHeight="1">
      <c r="B108" s="212">
        <v>92</v>
      </c>
      <c r="C108" s="105" t="s">
        <v>617</v>
      </c>
      <c r="D108" s="112" t="s">
        <v>28</v>
      </c>
      <c r="E108" s="139">
        <v>1</v>
      </c>
      <c r="F108" s="213"/>
      <c r="G108" s="214">
        <f t="shared" si="6"/>
        <v>0</v>
      </c>
    </row>
    <row r="109" spans="2:7" ht="45" customHeight="1">
      <c r="B109" s="212">
        <v>93</v>
      </c>
      <c r="C109" s="105" t="s">
        <v>706</v>
      </c>
      <c r="D109" s="112" t="s">
        <v>618</v>
      </c>
      <c r="E109" s="139">
        <v>1</v>
      </c>
      <c r="F109" s="213"/>
      <c r="G109" s="214">
        <f t="shared" si="6"/>
        <v>0</v>
      </c>
    </row>
    <row r="110" spans="2:7" ht="45" customHeight="1">
      <c r="B110" s="212">
        <v>94</v>
      </c>
      <c r="C110" s="105" t="s">
        <v>704</v>
      </c>
      <c r="D110" s="112" t="s">
        <v>619</v>
      </c>
      <c r="E110" s="139">
        <v>1</v>
      </c>
      <c r="F110" s="213"/>
      <c r="G110" s="214">
        <f t="shared" si="6"/>
        <v>0</v>
      </c>
    </row>
    <row r="111" spans="2:7" ht="45" customHeight="1">
      <c r="B111" s="212">
        <v>95</v>
      </c>
      <c r="C111" s="105" t="s">
        <v>705</v>
      </c>
      <c r="D111" s="112" t="s">
        <v>619</v>
      </c>
      <c r="E111" s="139">
        <v>1</v>
      </c>
      <c r="F111" s="213"/>
      <c r="G111" s="214">
        <f t="shared" si="6"/>
        <v>0</v>
      </c>
    </row>
    <row r="112" spans="2:7" ht="45" customHeight="1">
      <c r="B112" s="212">
        <v>96</v>
      </c>
      <c r="C112" s="105" t="s">
        <v>620</v>
      </c>
      <c r="D112" s="112" t="s">
        <v>14</v>
      </c>
      <c r="E112" s="139">
        <v>8.73</v>
      </c>
      <c r="F112" s="213"/>
      <c r="G112" s="214">
        <f t="shared" si="6"/>
        <v>0</v>
      </c>
    </row>
    <row r="113" spans="2:7" ht="45" customHeight="1">
      <c r="B113" s="212">
        <v>97</v>
      </c>
      <c r="C113" s="105" t="s">
        <v>489</v>
      </c>
      <c r="D113" s="112" t="s">
        <v>14</v>
      </c>
      <c r="E113" s="139">
        <v>17.7</v>
      </c>
      <c r="F113" s="213"/>
      <c r="G113" s="214">
        <f t="shared" si="6"/>
        <v>0</v>
      </c>
    </row>
    <row r="114" spans="2:7" ht="45" customHeight="1">
      <c r="B114" s="212">
        <v>98</v>
      </c>
      <c r="C114" s="105" t="s">
        <v>490</v>
      </c>
      <c r="D114" s="112" t="s">
        <v>14</v>
      </c>
      <c r="E114" s="139">
        <v>10.34</v>
      </c>
      <c r="F114" s="213"/>
      <c r="G114" s="214">
        <f t="shared" si="6"/>
        <v>0</v>
      </c>
    </row>
    <row r="115" spans="2:7" ht="45" customHeight="1">
      <c r="B115" s="212">
        <v>99</v>
      </c>
      <c r="C115" s="105" t="s">
        <v>632</v>
      </c>
      <c r="D115" s="112" t="s">
        <v>28</v>
      </c>
      <c r="E115" s="139">
        <v>1</v>
      </c>
      <c r="F115" s="213"/>
      <c r="G115" s="214">
        <f t="shared" si="6"/>
        <v>0</v>
      </c>
    </row>
    <row r="116" spans="2:7" ht="45" customHeight="1">
      <c r="B116" s="215"/>
      <c r="C116" s="216" t="s">
        <v>709</v>
      </c>
      <c r="D116" s="101"/>
      <c r="E116" s="140"/>
      <c r="F116" s="217"/>
      <c r="G116" s="180">
        <f>SUBTOTAL(109,G90:G115)</f>
        <v>0</v>
      </c>
    </row>
    <row r="117" spans="2:7" ht="45" customHeight="1">
      <c r="B117" s="208" t="s">
        <v>77</v>
      </c>
      <c r="C117" s="209" t="s">
        <v>157</v>
      </c>
      <c r="D117" s="112"/>
      <c r="E117" s="139"/>
      <c r="F117" s="217"/>
      <c r="G117" s="214"/>
    </row>
    <row r="118" spans="2:7" ht="45" customHeight="1">
      <c r="B118" s="212">
        <v>100</v>
      </c>
      <c r="C118" s="105" t="s">
        <v>645</v>
      </c>
      <c r="D118" s="112" t="s">
        <v>28</v>
      </c>
      <c r="E118" s="139">
        <v>1</v>
      </c>
      <c r="F118" s="213"/>
      <c r="G118" s="214">
        <f t="shared" ref="G118:G167" si="7">ROUND(F118*E118,2)</f>
        <v>0</v>
      </c>
    </row>
    <row r="119" spans="2:7" ht="45" customHeight="1">
      <c r="B119" s="212">
        <v>101</v>
      </c>
      <c r="C119" s="105" t="s">
        <v>646</v>
      </c>
      <c r="D119" s="112" t="s">
        <v>40</v>
      </c>
      <c r="E119" s="139">
        <v>1</v>
      </c>
      <c r="F119" s="213"/>
      <c r="G119" s="214">
        <f t="shared" si="7"/>
        <v>0</v>
      </c>
    </row>
    <row r="120" spans="2:7" ht="45" customHeight="1">
      <c r="B120" s="212">
        <v>102</v>
      </c>
      <c r="C120" s="105" t="s">
        <v>647</v>
      </c>
      <c r="D120" s="112" t="s">
        <v>14</v>
      </c>
      <c r="E120" s="139">
        <v>0.21</v>
      </c>
      <c r="F120" s="213"/>
      <c r="G120" s="214">
        <f t="shared" si="7"/>
        <v>0</v>
      </c>
    </row>
    <row r="121" spans="2:7" ht="45" customHeight="1">
      <c r="B121" s="212">
        <v>103</v>
      </c>
      <c r="C121" s="105" t="s">
        <v>617</v>
      </c>
      <c r="D121" s="112" t="s">
        <v>28</v>
      </c>
      <c r="E121" s="139">
        <v>1</v>
      </c>
      <c r="F121" s="213"/>
      <c r="G121" s="214">
        <f t="shared" si="7"/>
        <v>0</v>
      </c>
    </row>
    <row r="122" spans="2:7" ht="45" customHeight="1">
      <c r="B122" s="212">
        <v>104</v>
      </c>
      <c r="C122" s="105" t="s">
        <v>499</v>
      </c>
      <c r="D122" s="112" t="s">
        <v>14</v>
      </c>
      <c r="E122" s="139">
        <v>2.23</v>
      </c>
      <c r="F122" s="213"/>
      <c r="G122" s="214">
        <f t="shared" si="7"/>
        <v>0</v>
      </c>
    </row>
    <row r="123" spans="2:7" ht="45" customHeight="1">
      <c r="B123" s="212">
        <v>105</v>
      </c>
      <c r="C123" s="105" t="s">
        <v>701</v>
      </c>
      <c r="D123" s="112" t="s">
        <v>14</v>
      </c>
      <c r="E123" s="139">
        <v>2.23</v>
      </c>
      <c r="F123" s="213"/>
      <c r="G123" s="214">
        <f t="shared" si="7"/>
        <v>0</v>
      </c>
    </row>
    <row r="124" spans="2:7" ht="45" customHeight="1">
      <c r="B124" s="212">
        <v>106</v>
      </c>
      <c r="C124" s="105" t="s">
        <v>507</v>
      </c>
      <c r="D124" s="112" t="s">
        <v>8</v>
      </c>
      <c r="E124" s="139">
        <v>9.92</v>
      </c>
      <c r="F124" s="213"/>
      <c r="G124" s="214">
        <f t="shared" si="7"/>
        <v>0</v>
      </c>
    </row>
    <row r="125" spans="2:7" ht="45" customHeight="1">
      <c r="B125" s="212">
        <v>107</v>
      </c>
      <c r="C125" s="105" t="s">
        <v>603</v>
      </c>
      <c r="D125" s="112" t="s">
        <v>11</v>
      </c>
      <c r="E125" s="139">
        <v>3.1</v>
      </c>
      <c r="F125" s="213"/>
      <c r="G125" s="214">
        <f t="shared" si="7"/>
        <v>0</v>
      </c>
    </row>
    <row r="126" spans="2:7" ht="45" customHeight="1">
      <c r="B126" s="212">
        <v>108</v>
      </c>
      <c r="C126" s="105" t="s">
        <v>628</v>
      </c>
      <c r="D126" s="112" t="s">
        <v>14</v>
      </c>
      <c r="E126" s="139">
        <v>0.28000000000000003</v>
      </c>
      <c r="F126" s="213"/>
      <c r="G126" s="214">
        <f t="shared" si="7"/>
        <v>0</v>
      </c>
    </row>
    <row r="127" spans="2:7" ht="45" customHeight="1">
      <c r="B127" s="212">
        <v>109</v>
      </c>
      <c r="C127" s="105" t="s">
        <v>648</v>
      </c>
      <c r="D127" s="112" t="s">
        <v>11</v>
      </c>
      <c r="E127" s="139">
        <v>3.1</v>
      </c>
      <c r="F127" s="213"/>
      <c r="G127" s="214">
        <f t="shared" si="7"/>
        <v>0</v>
      </c>
    </row>
    <row r="128" spans="2:7" ht="45" customHeight="1">
      <c r="B128" s="212">
        <v>110</v>
      </c>
      <c r="C128" s="105" t="s">
        <v>649</v>
      </c>
      <c r="D128" s="112" t="s">
        <v>28</v>
      </c>
      <c r="E128" s="139">
        <v>2</v>
      </c>
      <c r="F128" s="213"/>
      <c r="G128" s="214">
        <f t="shared" si="7"/>
        <v>0</v>
      </c>
    </row>
    <row r="129" spans="2:7" ht="45" customHeight="1">
      <c r="B129" s="212">
        <v>111</v>
      </c>
      <c r="C129" s="105" t="s">
        <v>706</v>
      </c>
      <c r="D129" s="112" t="s">
        <v>618</v>
      </c>
      <c r="E129" s="139">
        <v>1</v>
      </c>
      <c r="F129" s="213"/>
      <c r="G129" s="214">
        <f t="shared" si="7"/>
        <v>0</v>
      </c>
    </row>
    <row r="130" spans="2:7" ht="45" customHeight="1">
      <c r="B130" s="212">
        <v>112</v>
      </c>
      <c r="C130" s="105" t="s">
        <v>704</v>
      </c>
      <c r="D130" s="112" t="s">
        <v>619</v>
      </c>
      <c r="E130" s="139">
        <v>1</v>
      </c>
      <c r="F130" s="213"/>
      <c r="G130" s="214">
        <f t="shared" si="7"/>
        <v>0</v>
      </c>
    </row>
    <row r="131" spans="2:7" ht="45" customHeight="1">
      <c r="B131" s="212">
        <v>113</v>
      </c>
      <c r="C131" s="105" t="s">
        <v>705</v>
      </c>
      <c r="D131" s="112" t="s">
        <v>619</v>
      </c>
      <c r="E131" s="139">
        <v>1</v>
      </c>
      <c r="F131" s="213"/>
      <c r="G131" s="214">
        <f t="shared" si="7"/>
        <v>0</v>
      </c>
    </row>
    <row r="132" spans="2:7" ht="45" customHeight="1">
      <c r="B132" s="212">
        <v>114</v>
      </c>
      <c r="C132" s="105" t="s">
        <v>650</v>
      </c>
      <c r="D132" s="112" t="s">
        <v>11</v>
      </c>
      <c r="E132" s="139">
        <v>3.1</v>
      </c>
      <c r="F132" s="213"/>
      <c r="G132" s="214">
        <f t="shared" si="7"/>
        <v>0</v>
      </c>
    </row>
    <row r="133" spans="2:7" ht="45" customHeight="1">
      <c r="B133" s="212">
        <v>115</v>
      </c>
      <c r="C133" s="105" t="s">
        <v>620</v>
      </c>
      <c r="D133" s="112" t="s">
        <v>14</v>
      </c>
      <c r="E133" s="139">
        <v>1.65</v>
      </c>
      <c r="F133" s="213"/>
      <c r="G133" s="214">
        <f t="shared" si="7"/>
        <v>0</v>
      </c>
    </row>
    <row r="134" spans="2:7" ht="45" customHeight="1">
      <c r="B134" s="212">
        <v>116</v>
      </c>
      <c r="C134" s="105" t="s">
        <v>489</v>
      </c>
      <c r="D134" s="112" t="s">
        <v>14</v>
      </c>
      <c r="E134" s="139">
        <v>2.5099999999999998</v>
      </c>
      <c r="F134" s="213"/>
      <c r="G134" s="214">
        <f t="shared" si="7"/>
        <v>0</v>
      </c>
    </row>
    <row r="135" spans="2:7" ht="45" customHeight="1">
      <c r="B135" s="212">
        <v>117</v>
      </c>
      <c r="C135" s="105" t="s">
        <v>490</v>
      </c>
      <c r="D135" s="112" t="s">
        <v>14</v>
      </c>
      <c r="E135" s="139">
        <v>1.95</v>
      </c>
      <c r="F135" s="213"/>
      <c r="G135" s="214">
        <f t="shared" si="7"/>
        <v>0</v>
      </c>
    </row>
    <row r="136" spans="2:7" ht="45" customHeight="1">
      <c r="B136" s="215"/>
      <c r="C136" s="216" t="s">
        <v>158</v>
      </c>
      <c r="D136" s="101"/>
      <c r="E136" s="140"/>
      <c r="F136" s="40"/>
      <c r="G136" s="180">
        <f>SUBTOTAL(109,G118:G135)</f>
        <v>0</v>
      </c>
    </row>
    <row r="137" spans="2:7" ht="45" customHeight="1">
      <c r="B137" s="208" t="s">
        <v>78</v>
      </c>
      <c r="C137" s="209" t="s">
        <v>159</v>
      </c>
      <c r="D137" s="112"/>
      <c r="E137" s="139"/>
      <c r="F137" s="113"/>
      <c r="G137" s="214"/>
    </row>
    <row r="138" spans="2:7" ht="45" customHeight="1">
      <c r="B138" s="212">
        <v>118</v>
      </c>
      <c r="C138" s="105" t="s">
        <v>481</v>
      </c>
      <c r="D138" s="112" t="s">
        <v>38</v>
      </c>
      <c r="E138" s="139">
        <v>0.02</v>
      </c>
      <c r="F138" s="213"/>
      <c r="G138" s="214">
        <f t="shared" si="7"/>
        <v>0</v>
      </c>
    </row>
    <row r="139" spans="2:7" ht="45" customHeight="1">
      <c r="B139" s="212">
        <v>119</v>
      </c>
      <c r="C139" s="105" t="s">
        <v>482</v>
      </c>
      <c r="D139" s="112" t="s">
        <v>14</v>
      </c>
      <c r="E139" s="139">
        <v>10.88</v>
      </c>
      <c r="F139" s="213"/>
      <c r="G139" s="214">
        <f t="shared" si="7"/>
        <v>0</v>
      </c>
    </row>
    <row r="140" spans="2:7" ht="45" customHeight="1">
      <c r="B140" s="212">
        <v>120</v>
      </c>
      <c r="C140" s="105" t="s">
        <v>483</v>
      </c>
      <c r="D140" s="112" t="s">
        <v>14</v>
      </c>
      <c r="E140" s="139">
        <v>10.88</v>
      </c>
      <c r="F140" s="213"/>
      <c r="G140" s="214">
        <f t="shared" si="7"/>
        <v>0</v>
      </c>
    </row>
    <row r="141" spans="2:7" ht="45" customHeight="1">
      <c r="B141" s="212">
        <v>121</v>
      </c>
      <c r="C141" s="105" t="s">
        <v>499</v>
      </c>
      <c r="D141" s="112" t="s">
        <v>14</v>
      </c>
      <c r="E141" s="139">
        <v>21.74</v>
      </c>
      <c r="F141" s="213"/>
      <c r="G141" s="214">
        <f t="shared" si="7"/>
        <v>0</v>
      </c>
    </row>
    <row r="142" spans="2:7" ht="45" customHeight="1">
      <c r="B142" s="212">
        <v>122</v>
      </c>
      <c r="C142" s="105" t="s">
        <v>701</v>
      </c>
      <c r="D142" s="112" t="s">
        <v>14</v>
      </c>
      <c r="E142" s="139">
        <v>21.74</v>
      </c>
      <c r="F142" s="213"/>
      <c r="G142" s="214">
        <f t="shared" si="7"/>
        <v>0</v>
      </c>
    </row>
    <row r="143" spans="2:7" ht="45" customHeight="1">
      <c r="B143" s="212">
        <v>123</v>
      </c>
      <c r="C143" s="105" t="s">
        <v>507</v>
      </c>
      <c r="D143" s="112" t="s">
        <v>8</v>
      </c>
      <c r="E143" s="139">
        <v>86.97</v>
      </c>
      <c r="F143" s="213"/>
      <c r="G143" s="214">
        <f t="shared" si="7"/>
        <v>0</v>
      </c>
    </row>
    <row r="144" spans="2:7" ht="45" customHeight="1">
      <c r="B144" s="212">
        <v>124</v>
      </c>
      <c r="C144" s="105" t="s">
        <v>603</v>
      </c>
      <c r="D144" s="112" t="s">
        <v>11</v>
      </c>
      <c r="E144" s="139">
        <v>22.3</v>
      </c>
      <c r="F144" s="213"/>
      <c r="G144" s="214">
        <f t="shared" si="7"/>
        <v>0</v>
      </c>
    </row>
    <row r="145" spans="2:7" ht="45" customHeight="1">
      <c r="B145" s="212">
        <v>125</v>
      </c>
      <c r="C145" s="105" t="s">
        <v>604</v>
      </c>
      <c r="D145" s="112" t="s">
        <v>14</v>
      </c>
      <c r="E145" s="139">
        <v>3.35</v>
      </c>
      <c r="F145" s="213"/>
      <c r="G145" s="214">
        <f t="shared" si="7"/>
        <v>0</v>
      </c>
    </row>
    <row r="146" spans="2:7" ht="45" customHeight="1">
      <c r="B146" s="212">
        <v>126</v>
      </c>
      <c r="C146" s="105" t="s">
        <v>605</v>
      </c>
      <c r="D146" s="112" t="s">
        <v>11</v>
      </c>
      <c r="E146" s="139">
        <v>22.3</v>
      </c>
      <c r="F146" s="213"/>
      <c r="G146" s="214">
        <f t="shared" si="7"/>
        <v>0</v>
      </c>
    </row>
    <row r="147" spans="2:7" ht="45" customHeight="1">
      <c r="B147" s="212">
        <v>127</v>
      </c>
      <c r="C147" s="105" t="s">
        <v>607</v>
      </c>
      <c r="D147" s="112" t="s">
        <v>28</v>
      </c>
      <c r="E147" s="139">
        <v>1</v>
      </c>
      <c r="F147" s="213"/>
      <c r="G147" s="214">
        <f t="shared" si="7"/>
        <v>0</v>
      </c>
    </row>
    <row r="148" spans="2:7" ht="45" customHeight="1">
      <c r="B148" s="212">
        <v>128</v>
      </c>
      <c r="C148" s="105" t="s">
        <v>609</v>
      </c>
      <c r="D148" s="112" t="s">
        <v>28</v>
      </c>
      <c r="E148" s="139">
        <v>1</v>
      </c>
      <c r="F148" s="213"/>
      <c r="G148" s="214">
        <f t="shared" si="7"/>
        <v>0</v>
      </c>
    </row>
    <row r="149" spans="2:7" ht="45" customHeight="1">
      <c r="B149" s="212">
        <v>129</v>
      </c>
      <c r="C149" s="105" t="s">
        <v>608</v>
      </c>
      <c r="D149" s="112" t="s">
        <v>28</v>
      </c>
      <c r="E149" s="139">
        <v>2</v>
      </c>
      <c r="F149" s="213"/>
      <c r="G149" s="214">
        <f t="shared" si="7"/>
        <v>0</v>
      </c>
    </row>
    <row r="150" spans="2:7" ht="45" customHeight="1">
      <c r="B150" s="212">
        <v>130</v>
      </c>
      <c r="C150" s="105" t="s">
        <v>611</v>
      </c>
      <c r="D150" s="112" t="s">
        <v>28</v>
      </c>
      <c r="E150" s="139">
        <v>1</v>
      </c>
      <c r="F150" s="213"/>
      <c r="G150" s="214">
        <f t="shared" si="7"/>
        <v>0</v>
      </c>
    </row>
    <row r="151" spans="2:7" ht="45" customHeight="1">
      <c r="B151" s="212">
        <v>131</v>
      </c>
      <c r="C151" s="105" t="s">
        <v>615</v>
      </c>
      <c r="D151" s="112" t="s">
        <v>40</v>
      </c>
      <c r="E151" s="139">
        <v>1</v>
      </c>
      <c r="F151" s="213"/>
      <c r="G151" s="214">
        <f t="shared" si="7"/>
        <v>0</v>
      </c>
    </row>
    <row r="152" spans="2:7" ht="45" customHeight="1">
      <c r="B152" s="212">
        <v>132</v>
      </c>
      <c r="C152" s="105" t="s">
        <v>616</v>
      </c>
      <c r="D152" s="112" t="s">
        <v>14</v>
      </c>
      <c r="E152" s="139">
        <v>0.21</v>
      </c>
      <c r="F152" s="213"/>
      <c r="G152" s="214">
        <f t="shared" si="7"/>
        <v>0</v>
      </c>
    </row>
    <row r="153" spans="2:7" ht="45" customHeight="1">
      <c r="B153" s="212">
        <v>133</v>
      </c>
      <c r="C153" s="105" t="s">
        <v>617</v>
      </c>
      <c r="D153" s="112" t="s">
        <v>28</v>
      </c>
      <c r="E153" s="139">
        <v>1</v>
      </c>
      <c r="F153" s="213"/>
      <c r="G153" s="214">
        <f t="shared" si="7"/>
        <v>0</v>
      </c>
    </row>
    <row r="154" spans="2:7" ht="45" customHeight="1">
      <c r="B154" s="212">
        <v>134</v>
      </c>
      <c r="C154" s="105" t="s">
        <v>706</v>
      </c>
      <c r="D154" s="112" t="s">
        <v>618</v>
      </c>
      <c r="E154" s="139">
        <v>2</v>
      </c>
      <c r="F154" s="213"/>
      <c r="G154" s="214">
        <f t="shared" si="7"/>
        <v>0</v>
      </c>
    </row>
    <row r="155" spans="2:7" ht="45" customHeight="1">
      <c r="B155" s="212">
        <v>135</v>
      </c>
      <c r="C155" s="105" t="s">
        <v>704</v>
      </c>
      <c r="D155" s="112" t="s">
        <v>619</v>
      </c>
      <c r="E155" s="139">
        <v>1</v>
      </c>
      <c r="F155" s="213"/>
      <c r="G155" s="214">
        <f t="shared" si="7"/>
        <v>0</v>
      </c>
    </row>
    <row r="156" spans="2:7" ht="45" customHeight="1">
      <c r="B156" s="212">
        <v>136</v>
      </c>
      <c r="C156" s="105" t="s">
        <v>705</v>
      </c>
      <c r="D156" s="112" t="s">
        <v>619</v>
      </c>
      <c r="E156" s="139">
        <v>1</v>
      </c>
      <c r="F156" s="213"/>
      <c r="G156" s="214">
        <f t="shared" si="7"/>
        <v>0</v>
      </c>
    </row>
    <row r="157" spans="2:7" ht="45" customHeight="1">
      <c r="B157" s="212">
        <v>137</v>
      </c>
      <c r="C157" s="105" t="s">
        <v>620</v>
      </c>
      <c r="D157" s="112" t="s">
        <v>14</v>
      </c>
      <c r="E157" s="139">
        <v>14.91</v>
      </c>
      <c r="F157" s="213"/>
      <c r="G157" s="214">
        <f t="shared" si="7"/>
        <v>0</v>
      </c>
    </row>
    <row r="158" spans="2:7" ht="45" customHeight="1">
      <c r="B158" s="212">
        <v>138</v>
      </c>
      <c r="C158" s="105" t="s">
        <v>489</v>
      </c>
      <c r="D158" s="112" t="s">
        <v>14</v>
      </c>
      <c r="E158" s="139">
        <v>24.52</v>
      </c>
      <c r="F158" s="213"/>
      <c r="G158" s="214">
        <f t="shared" si="7"/>
        <v>0</v>
      </c>
    </row>
    <row r="159" spans="2:7" ht="45" customHeight="1">
      <c r="B159" s="212">
        <v>139</v>
      </c>
      <c r="C159" s="105" t="s">
        <v>490</v>
      </c>
      <c r="D159" s="112" t="s">
        <v>14</v>
      </c>
      <c r="E159" s="139">
        <v>18.96</v>
      </c>
      <c r="F159" s="213"/>
      <c r="G159" s="214">
        <f t="shared" si="7"/>
        <v>0</v>
      </c>
    </row>
    <row r="160" spans="2:7" ht="45" customHeight="1">
      <c r="B160" s="212">
        <v>140</v>
      </c>
      <c r="C160" s="105" t="s">
        <v>637</v>
      </c>
      <c r="D160" s="112" t="s">
        <v>11</v>
      </c>
      <c r="E160" s="139">
        <v>2</v>
      </c>
      <c r="F160" s="213"/>
      <c r="G160" s="214">
        <f t="shared" si="7"/>
        <v>0</v>
      </c>
    </row>
    <row r="161" spans="2:7" ht="45" customHeight="1">
      <c r="B161" s="212">
        <v>141</v>
      </c>
      <c r="C161" s="105" t="s">
        <v>643</v>
      </c>
      <c r="D161" s="112" t="s">
        <v>28</v>
      </c>
      <c r="E161" s="139">
        <v>1</v>
      </c>
      <c r="F161" s="213"/>
      <c r="G161" s="214">
        <f t="shared" si="7"/>
        <v>0</v>
      </c>
    </row>
    <row r="162" spans="2:7" ht="45" customHeight="1">
      <c r="B162" s="212">
        <v>142</v>
      </c>
      <c r="C162" s="105" t="s">
        <v>644</v>
      </c>
      <c r="D162" s="112" t="s">
        <v>28</v>
      </c>
      <c r="E162" s="139">
        <v>1</v>
      </c>
      <c r="F162" s="213"/>
      <c r="G162" s="214">
        <f t="shared" si="7"/>
        <v>0</v>
      </c>
    </row>
    <row r="163" spans="2:7" ht="45" customHeight="1">
      <c r="B163" s="212">
        <v>143</v>
      </c>
      <c r="C163" s="105" t="s">
        <v>638</v>
      </c>
      <c r="D163" s="112" t="s">
        <v>28</v>
      </c>
      <c r="E163" s="139">
        <v>2</v>
      </c>
      <c r="F163" s="213"/>
      <c r="G163" s="214">
        <f t="shared" si="7"/>
        <v>0</v>
      </c>
    </row>
    <row r="164" spans="2:7" ht="45" customHeight="1">
      <c r="B164" s="212">
        <v>144</v>
      </c>
      <c r="C164" s="105" t="s">
        <v>636</v>
      </c>
      <c r="D164" s="112" t="s">
        <v>40</v>
      </c>
      <c r="E164" s="139">
        <v>1</v>
      </c>
      <c r="F164" s="213"/>
      <c r="G164" s="214">
        <f t="shared" si="7"/>
        <v>0</v>
      </c>
    </row>
    <row r="165" spans="2:7" ht="45" customHeight="1">
      <c r="B165" s="212">
        <v>145</v>
      </c>
      <c r="C165" s="105" t="s">
        <v>616</v>
      </c>
      <c r="D165" s="112" t="s">
        <v>14</v>
      </c>
      <c r="E165" s="139">
        <v>0.21</v>
      </c>
      <c r="F165" s="213"/>
      <c r="G165" s="214">
        <f t="shared" si="7"/>
        <v>0</v>
      </c>
    </row>
    <row r="166" spans="2:7" ht="45" customHeight="1">
      <c r="B166" s="212">
        <v>146</v>
      </c>
      <c r="C166" s="105" t="s">
        <v>617</v>
      </c>
      <c r="D166" s="112" t="s">
        <v>28</v>
      </c>
      <c r="E166" s="139">
        <v>1</v>
      </c>
      <c r="F166" s="213"/>
      <c r="G166" s="214">
        <f t="shared" si="7"/>
        <v>0</v>
      </c>
    </row>
    <row r="167" spans="2:7" ht="45" customHeight="1">
      <c r="B167" s="212">
        <v>147</v>
      </c>
      <c r="C167" s="105" t="s">
        <v>632</v>
      </c>
      <c r="D167" s="112" t="s">
        <v>28</v>
      </c>
      <c r="E167" s="139">
        <v>1</v>
      </c>
      <c r="F167" s="213"/>
      <c r="G167" s="214">
        <f t="shared" si="7"/>
        <v>0</v>
      </c>
    </row>
    <row r="168" spans="2:7" ht="45" customHeight="1">
      <c r="B168" s="215"/>
      <c r="C168" s="216" t="s">
        <v>160</v>
      </c>
      <c r="D168" s="101"/>
      <c r="E168" s="140"/>
      <c r="F168" s="217"/>
      <c r="G168" s="180">
        <f>SUBTOTAL(109,G138:G167)</f>
        <v>0</v>
      </c>
    </row>
    <row r="169" spans="2:7" ht="45" customHeight="1">
      <c r="B169" s="208" t="s">
        <v>94</v>
      </c>
      <c r="C169" s="209" t="s">
        <v>161</v>
      </c>
      <c r="D169" s="112"/>
      <c r="E169" s="139"/>
      <c r="F169" s="217"/>
      <c r="G169" s="214"/>
    </row>
    <row r="170" spans="2:7" ht="45" customHeight="1">
      <c r="B170" s="212">
        <v>148</v>
      </c>
      <c r="C170" s="105" t="s">
        <v>481</v>
      </c>
      <c r="D170" s="112" t="s">
        <v>38</v>
      </c>
      <c r="E170" s="139">
        <v>0.03</v>
      </c>
      <c r="F170" s="213"/>
      <c r="G170" s="214">
        <f t="shared" ref="G170:G199" si="8">ROUND(F170*E170,2)</f>
        <v>0</v>
      </c>
    </row>
    <row r="171" spans="2:7" ht="45" customHeight="1">
      <c r="B171" s="212">
        <v>149</v>
      </c>
      <c r="C171" s="105" t="s">
        <v>482</v>
      </c>
      <c r="D171" s="112" t="s">
        <v>14</v>
      </c>
      <c r="E171" s="139">
        <v>10.88</v>
      </c>
      <c r="F171" s="213"/>
      <c r="G171" s="214">
        <f t="shared" si="8"/>
        <v>0</v>
      </c>
    </row>
    <row r="172" spans="2:7" ht="45" customHeight="1">
      <c r="B172" s="212">
        <v>150</v>
      </c>
      <c r="C172" s="105" t="s">
        <v>483</v>
      </c>
      <c r="D172" s="112" t="s">
        <v>14</v>
      </c>
      <c r="E172" s="139">
        <v>10.88</v>
      </c>
      <c r="F172" s="213"/>
      <c r="G172" s="214">
        <f t="shared" si="8"/>
        <v>0</v>
      </c>
    </row>
    <row r="173" spans="2:7" ht="45" customHeight="1">
      <c r="B173" s="212">
        <v>151</v>
      </c>
      <c r="C173" s="105" t="s">
        <v>499</v>
      </c>
      <c r="D173" s="112" t="s">
        <v>14</v>
      </c>
      <c r="E173" s="139">
        <v>24.28</v>
      </c>
      <c r="F173" s="213"/>
      <c r="G173" s="214">
        <f t="shared" si="8"/>
        <v>0</v>
      </c>
    </row>
    <row r="174" spans="2:7" ht="45" customHeight="1">
      <c r="B174" s="212">
        <v>152</v>
      </c>
      <c r="C174" s="105" t="s">
        <v>701</v>
      </c>
      <c r="D174" s="112" t="s">
        <v>14</v>
      </c>
      <c r="E174" s="139">
        <v>24.28</v>
      </c>
      <c r="F174" s="213"/>
      <c r="G174" s="214">
        <f t="shared" si="8"/>
        <v>0</v>
      </c>
    </row>
    <row r="175" spans="2:7" ht="45" customHeight="1">
      <c r="B175" s="212">
        <v>153</v>
      </c>
      <c r="C175" s="105" t="s">
        <v>507</v>
      </c>
      <c r="D175" s="112" t="s">
        <v>8</v>
      </c>
      <c r="E175" s="139">
        <v>107.92</v>
      </c>
      <c r="F175" s="213"/>
      <c r="G175" s="214">
        <f t="shared" si="8"/>
        <v>0</v>
      </c>
    </row>
    <row r="176" spans="2:7" ht="45" customHeight="1">
      <c r="B176" s="212">
        <v>154</v>
      </c>
      <c r="C176" s="105" t="s">
        <v>603</v>
      </c>
      <c r="D176" s="112" t="s">
        <v>11</v>
      </c>
      <c r="E176" s="139">
        <v>28.4</v>
      </c>
      <c r="F176" s="213"/>
      <c r="G176" s="214">
        <f t="shared" si="8"/>
        <v>0</v>
      </c>
    </row>
    <row r="177" spans="2:7" ht="45" customHeight="1">
      <c r="B177" s="212">
        <v>155</v>
      </c>
      <c r="C177" s="105" t="s">
        <v>628</v>
      </c>
      <c r="D177" s="112" t="s">
        <v>14</v>
      </c>
      <c r="E177" s="139">
        <v>2.56</v>
      </c>
      <c r="F177" s="213"/>
      <c r="G177" s="214">
        <f t="shared" si="8"/>
        <v>0</v>
      </c>
    </row>
    <row r="178" spans="2:7" ht="45" customHeight="1">
      <c r="B178" s="212">
        <v>156</v>
      </c>
      <c r="C178" s="105" t="s">
        <v>637</v>
      </c>
      <c r="D178" s="112" t="s">
        <v>11</v>
      </c>
      <c r="E178" s="139">
        <v>28.4</v>
      </c>
      <c r="F178" s="213"/>
      <c r="G178" s="214">
        <f t="shared" si="8"/>
        <v>0</v>
      </c>
    </row>
    <row r="179" spans="2:7" ht="45" customHeight="1">
      <c r="B179" s="212">
        <v>157</v>
      </c>
      <c r="C179" s="105" t="s">
        <v>638</v>
      </c>
      <c r="D179" s="112" t="s">
        <v>28</v>
      </c>
      <c r="E179" s="139">
        <v>2</v>
      </c>
      <c r="F179" s="213"/>
      <c r="G179" s="214">
        <f t="shared" si="8"/>
        <v>0</v>
      </c>
    </row>
    <row r="180" spans="2:7" ht="45" customHeight="1">
      <c r="B180" s="212">
        <v>158</v>
      </c>
      <c r="C180" s="105" t="s">
        <v>651</v>
      </c>
      <c r="D180" s="112" t="s">
        <v>28</v>
      </c>
      <c r="E180" s="139">
        <v>1</v>
      </c>
      <c r="F180" s="213"/>
      <c r="G180" s="214">
        <f t="shared" si="8"/>
        <v>0</v>
      </c>
    </row>
    <row r="181" spans="2:7" ht="45" customHeight="1">
      <c r="B181" s="212">
        <v>159</v>
      </c>
      <c r="C181" s="105" t="s">
        <v>652</v>
      </c>
      <c r="D181" s="112" t="s">
        <v>28</v>
      </c>
      <c r="E181" s="139">
        <v>1</v>
      </c>
      <c r="F181" s="213"/>
      <c r="G181" s="214">
        <f t="shared" si="8"/>
        <v>0</v>
      </c>
    </row>
    <row r="182" spans="2:7" ht="45" customHeight="1">
      <c r="B182" s="212">
        <v>160</v>
      </c>
      <c r="C182" s="105" t="s">
        <v>640</v>
      </c>
      <c r="D182" s="112" t="s">
        <v>28</v>
      </c>
      <c r="E182" s="139">
        <v>1</v>
      </c>
      <c r="F182" s="213"/>
      <c r="G182" s="214">
        <f t="shared" si="8"/>
        <v>0</v>
      </c>
    </row>
    <row r="183" spans="2:7" ht="45" customHeight="1">
      <c r="B183" s="212">
        <v>161</v>
      </c>
      <c r="C183" s="105" t="s">
        <v>639</v>
      </c>
      <c r="D183" s="112" t="s">
        <v>28</v>
      </c>
      <c r="E183" s="139">
        <v>2</v>
      </c>
      <c r="F183" s="213"/>
      <c r="G183" s="214">
        <f t="shared" si="8"/>
        <v>0</v>
      </c>
    </row>
    <row r="184" spans="2:7" ht="45" customHeight="1">
      <c r="B184" s="212">
        <v>162</v>
      </c>
      <c r="C184" s="105" t="s">
        <v>641</v>
      </c>
      <c r="D184" s="112" t="s">
        <v>28</v>
      </c>
      <c r="E184" s="139">
        <v>2</v>
      </c>
      <c r="F184" s="213"/>
      <c r="G184" s="214">
        <f t="shared" si="8"/>
        <v>0</v>
      </c>
    </row>
    <row r="185" spans="2:7" ht="45" customHeight="1">
      <c r="B185" s="212">
        <v>163</v>
      </c>
      <c r="C185" s="105" t="s">
        <v>642</v>
      </c>
      <c r="D185" s="112" t="s">
        <v>28</v>
      </c>
      <c r="E185" s="139">
        <v>1</v>
      </c>
      <c r="F185" s="213"/>
      <c r="G185" s="214">
        <f t="shared" si="8"/>
        <v>0</v>
      </c>
    </row>
    <row r="186" spans="2:7" ht="45" customHeight="1">
      <c r="B186" s="212">
        <v>164</v>
      </c>
      <c r="C186" s="105" t="s">
        <v>643</v>
      </c>
      <c r="D186" s="112" t="s">
        <v>28</v>
      </c>
      <c r="E186" s="139">
        <v>2</v>
      </c>
      <c r="F186" s="213"/>
      <c r="G186" s="214">
        <f t="shared" si="8"/>
        <v>0</v>
      </c>
    </row>
    <row r="187" spans="2:7" ht="45" customHeight="1">
      <c r="B187" s="212">
        <v>165</v>
      </c>
      <c r="C187" s="105" t="s">
        <v>644</v>
      </c>
      <c r="D187" s="112" t="s">
        <v>28</v>
      </c>
      <c r="E187" s="139">
        <v>2</v>
      </c>
      <c r="F187" s="213"/>
      <c r="G187" s="214">
        <f t="shared" si="8"/>
        <v>0</v>
      </c>
    </row>
    <row r="188" spans="2:7" ht="45" customHeight="1">
      <c r="B188" s="212">
        <v>166</v>
      </c>
      <c r="C188" s="105" t="s">
        <v>636</v>
      </c>
      <c r="D188" s="112" t="s">
        <v>40</v>
      </c>
      <c r="E188" s="139">
        <v>1</v>
      </c>
      <c r="F188" s="213"/>
      <c r="G188" s="214">
        <f t="shared" si="8"/>
        <v>0</v>
      </c>
    </row>
    <row r="189" spans="2:7" ht="45" customHeight="1">
      <c r="B189" s="212">
        <v>167</v>
      </c>
      <c r="C189" s="105" t="s">
        <v>616</v>
      </c>
      <c r="D189" s="112" t="s">
        <v>14</v>
      </c>
      <c r="E189" s="139">
        <v>0.21</v>
      </c>
      <c r="F189" s="213"/>
      <c r="G189" s="214">
        <f t="shared" si="8"/>
        <v>0</v>
      </c>
    </row>
    <row r="190" spans="2:7" ht="45" customHeight="1">
      <c r="B190" s="212">
        <v>168</v>
      </c>
      <c r="C190" s="105" t="s">
        <v>617</v>
      </c>
      <c r="D190" s="112" t="s">
        <v>28</v>
      </c>
      <c r="E190" s="139">
        <v>1</v>
      </c>
      <c r="F190" s="213"/>
      <c r="G190" s="214">
        <f t="shared" si="8"/>
        <v>0</v>
      </c>
    </row>
    <row r="191" spans="2:7" ht="45" customHeight="1">
      <c r="B191" s="212">
        <v>169</v>
      </c>
      <c r="C191" s="105" t="s">
        <v>706</v>
      </c>
      <c r="D191" s="112" t="s">
        <v>618</v>
      </c>
      <c r="E191" s="139">
        <v>1</v>
      </c>
      <c r="F191" s="213"/>
      <c r="G191" s="214">
        <f t="shared" si="8"/>
        <v>0</v>
      </c>
    </row>
    <row r="192" spans="2:7" ht="45" customHeight="1">
      <c r="B192" s="212">
        <v>170</v>
      </c>
      <c r="C192" s="105" t="s">
        <v>704</v>
      </c>
      <c r="D192" s="112" t="s">
        <v>619</v>
      </c>
      <c r="E192" s="139">
        <v>1</v>
      </c>
      <c r="F192" s="213"/>
      <c r="G192" s="214">
        <f t="shared" si="8"/>
        <v>0</v>
      </c>
    </row>
    <row r="193" spans="2:7" ht="45" customHeight="1">
      <c r="B193" s="212">
        <v>171</v>
      </c>
      <c r="C193" s="105" t="s">
        <v>705</v>
      </c>
      <c r="D193" s="112" t="s">
        <v>619</v>
      </c>
      <c r="E193" s="139">
        <v>1</v>
      </c>
      <c r="F193" s="213"/>
      <c r="G193" s="214">
        <f t="shared" si="8"/>
        <v>0</v>
      </c>
    </row>
    <row r="194" spans="2:7" ht="45" customHeight="1">
      <c r="B194" s="212">
        <v>172</v>
      </c>
      <c r="C194" s="105" t="s">
        <v>620</v>
      </c>
      <c r="D194" s="112" t="s">
        <v>14</v>
      </c>
      <c r="E194" s="139">
        <v>15.12</v>
      </c>
      <c r="F194" s="213"/>
      <c r="G194" s="214">
        <f t="shared" si="8"/>
        <v>0</v>
      </c>
    </row>
    <row r="195" spans="2:7" ht="45" customHeight="1">
      <c r="B195" s="212">
        <v>173</v>
      </c>
      <c r="C195" s="105" t="s">
        <v>489</v>
      </c>
      <c r="D195" s="112" t="s">
        <v>14</v>
      </c>
      <c r="E195" s="139">
        <v>30.66</v>
      </c>
      <c r="F195" s="213"/>
      <c r="G195" s="214">
        <f t="shared" si="8"/>
        <v>0</v>
      </c>
    </row>
    <row r="196" spans="2:7" ht="45" customHeight="1">
      <c r="B196" s="212">
        <v>174</v>
      </c>
      <c r="C196" s="105" t="s">
        <v>490</v>
      </c>
      <c r="D196" s="112" t="s">
        <v>14</v>
      </c>
      <c r="E196" s="139">
        <v>33.44</v>
      </c>
      <c r="F196" s="213"/>
      <c r="G196" s="214">
        <f t="shared" si="8"/>
        <v>0</v>
      </c>
    </row>
    <row r="197" spans="2:7" ht="45" customHeight="1">
      <c r="B197" s="212">
        <v>175</v>
      </c>
      <c r="C197" s="105" t="s">
        <v>653</v>
      </c>
      <c r="D197" s="112" t="s">
        <v>40</v>
      </c>
      <c r="E197" s="139">
        <v>1</v>
      </c>
      <c r="F197" s="213"/>
      <c r="G197" s="214">
        <f t="shared" si="8"/>
        <v>0</v>
      </c>
    </row>
    <row r="198" spans="2:7" ht="45" customHeight="1">
      <c r="B198" s="212">
        <v>176</v>
      </c>
      <c r="C198" s="105" t="s">
        <v>702</v>
      </c>
      <c r="D198" s="112" t="s">
        <v>8</v>
      </c>
      <c r="E198" s="139">
        <v>12</v>
      </c>
      <c r="F198" s="213"/>
      <c r="G198" s="214">
        <f t="shared" si="8"/>
        <v>0</v>
      </c>
    </row>
    <row r="199" spans="2:7" ht="45" customHeight="1">
      <c r="B199" s="212">
        <v>177</v>
      </c>
      <c r="C199" s="105" t="s">
        <v>632</v>
      </c>
      <c r="D199" s="112" t="s">
        <v>28</v>
      </c>
      <c r="E199" s="139">
        <v>1</v>
      </c>
      <c r="F199" s="213"/>
      <c r="G199" s="214">
        <f t="shared" si="8"/>
        <v>0</v>
      </c>
    </row>
    <row r="200" spans="2:7" ht="45" customHeight="1">
      <c r="B200" s="215"/>
      <c r="C200" s="216" t="s">
        <v>162</v>
      </c>
      <c r="D200" s="101"/>
      <c r="E200" s="140"/>
      <c r="F200" s="217"/>
      <c r="G200" s="180">
        <f>SUBTOTAL(109,G170:G199)</f>
        <v>0</v>
      </c>
    </row>
    <row r="201" spans="2:7" ht="45" customHeight="1">
      <c r="B201" s="208" t="s">
        <v>95</v>
      </c>
      <c r="C201" s="209" t="s">
        <v>163</v>
      </c>
      <c r="D201" s="112"/>
      <c r="E201" s="139"/>
      <c r="F201" s="217"/>
      <c r="G201" s="214"/>
    </row>
    <row r="202" spans="2:7" ht="45" customHeight="1">
      <c r="B202" s="212">
        <v>178</v>
      </c>
      <c r="C202" s="105" t="s">
        <v>481</v>
      </c>
      <c r="D202" s="112" t="s">
        <v>38</v>
      </c>
      <c r="E202" s="139">
        <v>0.04</v>
      </c>
      <c r="F202" s="213"/>
      <c r="G202" s="214">
        <f t="shared" ref="G202:G259" si="9">ROUND(F202*E202,2)</f>
        <v>0</v>
      </c>
    </row>
    <row r="203" spans="2:7" ht="45" customHeight="1">
      <c r="B203" s="212">
        <v>179</v>
      </c>
      <c r="C203" s="105" t="s">
        <v>482</v>
      </c>
      <c r="D203" s="112" t="s">
        <v>14</v>
      </c>
      <c r="E203" s="139">
        <v>10.88</v>
      </c>
      <c r="F203" s="213"/>
      <c r="G203" s="214">
        <f t="shared" si="9"/>
        <v>0</v>
      </c>
    </row>
    <row r="204" spans="2:7" ht="45" customHeight="1">
      <c r="B204" s="212">
        <v>180</v>
      </c>
      <c r="C204" s="105" t="s">
        <v>483</v>
      </c>
      <c r="D204" s="112" t="s">
        <v>14</v>
      </c>
      <c r="E204" s="139">
        <v>10.88</v>
      </c>
      <c r="F204" s="213"/>
      <c r="G204" s="214">
        <f t="shared" si="9"/>
        <v>0</v>
      </c>
    </row>
    <row r="205" spans="2:7" ht="45" customHeight="1">
      <c r="B205" s="212">
        <v>181</v>
      </c>
      <c r="C205" s="105" t="s">
        <v>499</v>
      </c>
      <c r="D205" s="112" t="s">
        <v>14</v>
      </c>
      <c r="E205" s="139">
        <v>35.229999999999997</v>
      </c>
      <c r="F205" s="213"/>
      <c r="G205" s="214">
        <f t="shared" si="9"/>
        <v>0</v>
      </c>
    </row>
    <row r="206" spans="2:7" ht="45" customHeight="1">
      <c r="B206" s="212">
        <v>182</v>
      </c>
      <c r="C206" s="105" t="s">
        <v>701</v>
      </c>
      <c r="D206" s="112" t="s">
        <v>14</v>
      </c>
      <c r="E206" s="139">
        <v>35.229999999999997</v>
      </c>
      <c r="F206" s="213"/>
      <c r="G206" s="214">
        <f t="shared" si="9"/>
        <v>0</v>
      </c>
    </row>
    <row r="207" spans="2:7" ht="45" customHeight="1">
      <c r="B207" s="212">
        <v>183</v>
      </c>
      <c r="C207" s="105" t="s">
        <v>507</v>
      </c>
      <c r="D207" s="112" t="s">
        <v>8</v>
      </c>
      <c r="E207" s="139">
        <v>156.56</v>
      </c>
      <c r="F207" s="213"/>
      <c r="G207" s="214">
        <f t="shared" si="9"/>
        <v>0</v>
      </c>
    </row>
    <row r="208" spans="2:7" ht="45" customHeight="1">
      <c r="B208" s="212">
        <v>184</v>
      </c>
      <c r="C208" s="105" t="s">
        <v>603</v>
      </c>
      <c r="D208" s="112" t="s">
        <v>11</v>
      </c>
      <c r="E208" s="139">
        <v>41.2</v>
      </c>
      <c r="F208" s="213"/>
      <c r="G208" s="214">
        <f t="shared" si="9"/>
        <v>0</v>
      </c>
    </row>
    <row r="209" spans="2:7" ht="45" customHeight="1">
      <c r="B209" s="212">
        <v>185</v>
      </c>
      <c r="C209" s="105" t="s">
        <v>628</v>
      </c>
      <c r="D209" s="112" t="s">
        <v>14</v>
      </c>
      <c r="E209" s="139">
        <v>3.71</v>
      </c>
      <c r="F209" s="213"/>
      <c r="G209" s="214">
        <f t="shared" si="9"/>
        <v>0</v>
      </c>
    </row>
    <row r="210" spans="2:7" ht="45" customHeight="1">
      <c r="B210" s="212">
        <v>186</v>
      </c>
      <c r="C210" s="105" t="s">
        <v>637</v>
      </c>
      <c r="D210" s="112" t="s">
        <v>11</v>
      </c>
      <c r="E210" s="139">
        <v>41.2</v>
      </c>
      <c r="F210" s="213"/>
      <c r="G210" s="214">
        <f t="shared" si="9"/>
        <v>0</v>
      </c>
    </row>
    <row r="211" spans="2:7" ht="45" customHeight="1">
      <c r="B211" s="212">
        <v>187</v>
      </c>
      <c r="C211" s="105" t="s">
        <v>638</v>
      </c>
      <c r="D211" s="112" t="s">
        <v>28</v>
      </c>
      <c r="E211" s="139">
        <v>2</v>
      </c>
      <c r="F211" s="213"/>
      <c r="G211" s="214">
        <f t="shared" si="9"/>
        <v>0</v>
      </c>
    </row>
    <row r="212" spans="2:7" ht="45" customHeight="1">
      <c r="B212" s="212">
        <v>188</v>
      </c>
      <c r="C212" s="105" t="s">
        <v>652</v>
      </c>
      <c r="D212" s="112" t="s">
        <v>28</v>
      </c>
      <c r="E212" s="139">
        <v>1</v>
      </c>
      <c r="F212" s="213"/>
      <c r="G212" s="214">
        <f t="shared" si="9"/>
        <v>0</v>
      </c>
    </row>
    <row r="213" spans="2:7" ht="45" customHeight="1">
      <c r="B213" s="212">
        <v>189</v>
      </c>
      <c r="C213" s="105" t="s">
        <v>654</v>
      </c>
      <c r="D213" s="112" t="s">
        <v>28</v>
      </c>
      <c r="E213" s="139">
        <v>1</v>
      </c>
      <c r="F213" s="213"/>
      <c r="G213" s="214">
        <f t="shared" si="9"/>
        <v>0</v>
      </c>
    </row>
    <row r="214" spans="2:7" ht="45" customHeight="1">
      <c r="B214" s="212">
        <v>190</v>
      </c>
      <c r="C214" s="105" t="s">
        <v>640</v>
      </c>
      <c r="D214" s="112" t="s">
        <v>28</v>
      </c>
      <c r="E214" s="139">
        <v>1</v>
      </c>
      <c r="F214" s="213"/>
      <c r="G214" s="214">
        <f t="shared" si="9"/>
        <v>0</v>
      </c>
    </row>
    <row r="215" spans="2:7" ht="45" customHeight="1">
      <c r="B215" s="212">
        <v>191</v>
      </c>
      <c r="C215" s="105" t="s">
        <v>639</v>
      </c>
      <c r="D215" s="112" t="s">
        <v>28</v>
      </c>
      <c r="E215" s="139">
        <v>2</v>
      </c>
      <c r="F215" s="213"/>
      <c r="G215" s="214">
        <f t="shared" si="9"/>
        <v>0</v>
      </c>
    </row>
    <row r="216" spans="2:7" ht="45" customHeight="1">
      <c r="B216" s="212">
        <v>192</v>
      </c>
      <c r="C216" s="105" t="s">
        <v>641</v>
      </c>
      <c r="D216" s="112" t="s">
        <v>28</v>
      </c>
      <c r="E216" s="139">
        <v>2</v>
      </c>
      <c r="F216" s="213"/>
      <c r="G216" s="214">
        <f t="shared" si="9"/>
        <v>0</v>
      </c>
    </row>
    <row r="217" spans="2:7" ht="45" customHeight="1">
      <c r="B217" s="212">
        <v>193</v>
      </c>
      <c r="C217" s="105" t="s">
        <v>642</v>
      </c>
      <c r="D217" s="112" t="s">
        <v>28</v>
      </c>
      <c r="E217" s="139">
        <v>2</v>
      </c>
      <c r="F217" s="213"/>
      <c r="G217" s="214">
        <f t="shared" si="9"/>
        <v>0</v>
      </c>
    </row>
    <row r="218" spans="2:7" ht="45" customHeight="1">
      <c r="B218" s="212">
        <v>194</v>
      </c>
      <c r="C218" s="105" t="s">
        <v>643</v>
      </c>
      <c r="D218" s="112" t="s">
        <v>28</v>
      </c>
      <c r="E218" s="139">
        <v>2</v>
      </c>
      <c r="F218" s="213"/>
      <c r="G218" s="214">
        <f t="shared" si="9"/>
        <v>0</v>
      </c>
    </row>
    <row r="219" spans="2:7" ht="45" customHeight="1">
      <c r="B219" s="212">
        <v>195</v>
      </c>
      <c r="C219" s="105" t="s">
        <v>644</v>
      </c>
      <c r="D219" s="112" t="s">
        <v>28</v>
      </c>
      <c r="E219" s="139">
        <v>2</v>
      </c>
      <c r="F219" s="213"/>
      <c r="G219" s="214">
        <f t="shared" si="9"/>
        <v>0</v>
      </c>
    </row>
    <row r="220" spans="2:7" ht="45" customHeight="1">
      <c r="B220" s="212">
        <v>196</v>
      </c>
      <c r="C220" s="105" t="s">
        <v>706</v>
      </c>
      <c r="D220" s="112" t="s">
        <v>618</v>
      </c>
      <c r="E220" s="139">
        <v>1</v>
      </c>
      <c r="F220" s="213"/>
      <c r="G220" s="214">
        <f t="shared" si="9"/>
        <v>0</v>
      </c>
    </row>
    <row r="221" spans="2:7" ht="45" customHeight="1">
      <c r="B221" s="212">
        <v>197</v>
      </c>
      <c r="C221" s="105" t="s">
        <v>704</v>
      </c>
      <c r="D221" s="112" t="s">
        <v>619</v>
      </c>
      <c r="E221" s="139">
        <v>1</v>
      </c>
      <c r="F221" s="213"/>
      <c r="G221" s="214">
        <f t="shared" si="9"/>
        <v>0</v>
      </c>
    </row>
    <row r="222" spans="2:7" ht="45" customHeight="1">
      <c r="B222" s="212">
        <v>198</v>
      </c>
      <c r="C222" s="105" t="s">
        <v>705</v>
      </c>
      <c r="D222" s="112" t="s">
        <v>619</v>
      </c>
      <c r="E222" s="139">
        <v>1</v>
      </c>
      <c r="F222" s="213"/>
      <c r="G222" s="214">
        <f t="shared" si="9"/>
        <v>0</v>
      </c>
    </row>
    <row r="223" spans="2:7" ht="45" customHeight="1">
      <c r="B223" s="212">
        <v>199</v>
      </c>
      <c r="C223" s="105" t="s">
        <v>620</v>
      </c>
      <c r="D223" s="112" t="s">
        <v>14</v>
      </c>
      <c r="E223" s="139">
        <v>21.93</v>
      </c>
      <c r="F223" s="213"/>
      <c r="G223" s="214">
        <f t="shared" si="9"/>
        <v>0</v>
      </c>
    </row>
    <row r="224" spans="2:7" ht="45" customHeight="1">
      <c r="B224" s="212">
        <v>200</v>
      </c>
      <c r="C224" s="105" t="s">
        <v>489</v>
      </c>
      <c r="D224" s="112" t="s">
        <v>14</v>
      </c>
      <c r="E224" s="139">
        <v>44.6</v>
      </c>
      <c r="F224" s="213"/>
      <c r="G224" s="214">
        <f t="shared" si="9"/>
        <v>0</v>
      </c>
    </row>
    <row r="225" spans="2:7" ht="45" customHeight="1">
      <c r="B225" s="212">
        <v>201</v>
      </c>
      <c r="C225" s="105" t="s">
        <v>490</v>
      </c>
      <c r="D225" s="112" t="s">
        <v>14</v>
      </c>
      <c r="E225" s="139">
        <v>25.86</v>
      </c>
      <c r="F225" s="213"/>
      <c r="G225" s="214">
        <f t="shared" si="9"/>
        <v>0</v>
      </c>
    </row>
    <row r="226" spans="2:7" ht="45" customHeight="1">
      <c r="B226" s="212">
        <v>202</v>
      </c>
      <c r="C226" s="105" t="s">
        <v>632</v>
      </c>
      <c r="D226" s="112" t="s">
        <v>28</v>
      </c>
      <c r="E226" s="139">
        <v>2</v>
      </c>
      <c r="F226" s="213"/>
      <c r="G226" s="214">
        <f t="shared" si="9"/>
        <v>0</v>
      </c>
    </row>
    <row r="227" spans="2:7" ht="45" customHeight="1">
      <c r="B227" s="212">
        <v>203</v>
      </c>
      <c r="C227" s="105" t="s">
        <v>624</v>
      </c>
      <c r="D227" s="112" t="s">
        <v>40</v>
      </c>
      <c r="E227" s="139">
        <v>1</v>
      </c>
      <c r="F227" s="213"/>
      <c r="G227" s="214">
        <f t="shared" si="9"/>
        <v>0</v>
      </c>
    </row>
    <row r="228" spans="2:7" ht="45" customHeight="1">
      <c r="B228" s="212">
        <v>204</v>
      </c>
      <c r="C228" s="105" t="s">
        <v>626</v>
      </c>
      <c r="D228" s="112" t="s">
        <v>14</v>
      </c>
      <c r="E228" s="139">
        <v>0.21</v>
      </c>
      <c r="F228" s="213"/>
      <c r="G228" s="214">
        <f t="shared" si="9"/>
        <v>0</v>
      </c>
    </row>
    <row r="229" spans="2:7" ht="45" customHeight="1">
      <c r="B229" s="212">
        <v>205</v>
      </c>
      <c r="C229" s="105" t="s">
        <v>627</v>
      </c>
      <c r="D229" s="112" t="s">
        <v>28</v>
      </c>
      <c r="E229" s="139">
        <v>1</v>
      </c>
      <c r="F229" s="213"/>
      <c r="G229" s="214">
        <f t="shared" si="9"/>
        <v>0</v>
      </c>
    </row>
    <row r="230" spans="2:7" ht="45" customHeight="1">
      <c r="B230" s="212">
        <v>206</v>
      </c>
      <c r="C230" s="105" t="s">
        <v>655</v>
      </c>
      <c r="D230" s="112" t="s">
        <v>28</v>
      </c>
      <c r="E230" s="139">
        <v>2</v>
      </c>
      <c r="F230" s="213"/>
      <c r="G230" s="214">
        <f t="shared" si="9"/>
        <v>0</v>
      </c>
    </row>
    <row r="231" spans="2:7" ht="45" customHeight="1">
      <c r="B231" s="212">
        <v>207</v>
      </c>
      <c r="C231" s="105" t="s">
        <v>646</v>
      </c>
      <c r="D231" s="112" t="s">
        <v>40</v>
      </c>
      <c r="E231" s="139">
        <v>2</v>
      </c>
      <c r="F231" s="213"/>
      <c r="G231" s="214">
        <f t="shared" si="9"/>
        <v>0</v>
      </c>
    </row>
    <row r="232" spans="2:7" ht="45" customHeight="1">
      <c r="B232" s="212">
        <v>208</v>
      </c>
      <c r="C232" s="105" t="s">
        <v>647</v>
      </c>
      <c r="D232" s="112" t="s">
        <v>14</v>
      </c>
      <c r="E232" s="139">
        <v>0.42</v>
      </c>
      <c r="F232" s="213"/>
      <c r="G232" s="214">
        <f t="shared" si="9"/>
        <v>0</v>
      </c>
    </row>
    <row r="233" spans="2:7" ht="45" customHeight="1">
      <c r="B233" s="212">
        <v>209</v>
      </c>
      <c r="C233" s="105" t="s">
        <v>617</v>
      </c>
      <c r="D233" s="112" t="s">
        <v>28</v>
      </c>
      <c r="E233" s="139">
        <v>2</v>
      </c>
      <c r="F233" s="213"/>
      <c r="G233" s="214">
        <f t="shared" si="9"/>
        <v>0</v>
      </c>
    </row>
    <row r="234" spans="2:7" ht="45" customHeight="1">
      <c r="B234" s="212">
        <v>210</v>
      </c>
      <c r="C234" s="105" t="s">
        <v>482</v>
      </c>
      <c r="D234" s="112" t="s">
        <v>14</v>
      </c>
      <c r="E234" s="139">
        <v>10.88</v>
      </c>
      <c r="F234" s="213"/>
      <c r="G234" s="214">
        <f t="shared" si="9"/>
        <v>0</v>
      </c>
    </row>
    <row r="235" spans="2:7" ht="45" customHeight="1">
      <c r="B235" s="212">
        <v>211</v>
      </c>
      <c r="C235" s="105" t="s">
        <v>483</v>
      </c>
      <c r="D235" s="112" t="s">
        <v>14</v>
      </c>
      <c r="E235" s="139">
        <v>10.88</v>
      </c>
      <c r="F235" s="213"/>
      <c r="G235" s="214">
        <f t="shared" si="9"/>
        <v>0</v>
      </c>
    </row>
    <row r="236" spans="2:7" ht="45" customHeight="1">
      <c r="B236" s="212">
        <v>212</v>
      </c>
      <c r="C236" s="105" t="s">
        <v>499</v>
      </c>
      <c r="D236" s="112" t="s">
        <v>14</v>
      </c>
      <c r="E236" s="139">
        <v>3.02</v>
      </c>
      <c r="F236" s="213"/>
      <c r="G236" s="214">
        <f t="shared" si="9"/>
        <v>0</v>
      </c>
    </row>
    <row r="237" spans="2:7" ht="45" customHeight="1">
      <c r="B237" s="212">
        <v>213</v>
      </c>
      <c r="C237" s="105" t="s">
        <v>701</v>
      </c>
      <c r="D237" s="112" t="s">
        <v>14</v>
      </c>
      <c r="E237" s="139">
        <v>3.02</v>
      </c>
      <c r="F237" s="213"/>
      <c r="G237" s="214">
        <f t="shared" si="9"/>
        <v>0</v>
      </c>
    </row>
    <row r="238" spans="2:7" ht="45" customHeight="1">
      <c r="B238" s="212">
        <v>214</v>
      </c>
      <c r="C238" s="105" t="s">
        <v>507</v>
      </c>
      <c r="D238" s="112" t="s">
        <v>8</v>
      </c>
      <c r="E238" s="139">
        <v>13.44</v>
      </c>
      <c r="F238" s="213"/>
      <c r="G238" s="214">
        <f t="shared" si="9"/>
        <v>0</v>
      </c>
    </row>
    <row r="239" spans="2:7" ht="45" customHeight="1">
      <c r="B239" s="212">
        <v>215</v>
      </c>
      <c r="C239" s="105" t="s">
        <v>603</v>
      </c>
      <c r="D239" s="112" t="s">
        <v>11</v>
      </c>
      <c r="E239" s="139">
        <v>4.2</v>
      </c>
      <c r="F239" s="213"/>
      <c r="G239" s="214">
        <f t="shared" si="9"/>
        <v>0</v>
      </c>
    </row>
    <row r="240" spans="2:7" ht="45" customHeight="1">
      <c r="B240" s="212">
        <v>216</v>
      </c>
      <c r="C240" s="105" t="s">
        <v>628</v>
      </c>
      <c r="D240" s="112" t="s">
        <v>14</v>
      </c>
      <c r="E240" s="139">
        <v>0.38</v>
      </c>
      <c r="F240" s="213"/>
      <c r="G240" s="214">
        <f t="shared" si="9"/>
        <v>0</v>
      </c>
    </row>
    <row r="241" spans="2:7" ht="45" customHeight="1">
      <c r="B241" s="212">
        <v>217</v>
      </c>
      <c r="C241" s="105" t="s">
        <v>656</v>
      </c>
      <c r="D241" s="112" t="s">
        <v>11</v>
      </c>
      <c r="E241" s="139">
        <v>4.2</v>
      </c>
      <c r="F241" s="213"/>
      <c r="G241" s="214">
        <f t="shared" si="9"/>
        <v>0</v>
      </c>
    </row>
    <row r="242" spans="2:7" ht="45" customHeight="1">
      <c r="B242" s="212">
        <v>218</v>
      </c>
      <c r="C242" s="105" t="s">
        <v>649</v>
      </c>
      <c r="D242" s="112" t="s">
        <v>28</v>
      </c>
      <c r="E242" s="139">
        <v>2</v>
      </c>
      <c r="F242" s="213"/>
      <c r="G242" s="214">
        <f t="shared" si="9"/>
        <v>0</v>
      </c>
    </row>
    <row r="243" spans="2:7" ht="45" customHeight="1">
      <c r="B243" s="212">
        <v>219</v>
      </c>
      <c r="C243" s="105" t="s">
        <v>657</v>
      </c>
      <c r="D243" s="112" t="s">
        <v>28</v>
      </c>
      <c r="E243" s="139">
        <v>1</v>
      </c>
      <c r="F243" s="213"/>
      <c r="G243" s="214">
        <f t="shared" si="9"/>
        <v>0</v>
      </c>
    </row>
    <row r="244" spans="2:7" ht="45" customHeight="1">
      <c r="B244" s="212">
        <v>220</v>
      </c>
      <c r="C244" s="105" t="s">
        <v>658</v>
      </c>
      <c r="D244" s="112" t="s">
        <v>28</v>
      </c>
      <c r="E244" s="139">
        <v>2</v>
      </c>
      <c r="F244" s="213"/>
      <c r="G244" s="214">
        <f t="shared" si="9"/>
        <v>0</v>
      </c>
    </row>
    <row r="245" spans="2:7" ht="45" customHeight="1">
      <c r="B245" s="212">
        <v>221</v>
      </c>
      <c r="C245" s="105" t="s">
        <v>659</v>
      </c>
      <c r="D245" s="112" t="s">
        <v>28</v>
      </c>
      <c r="E245" s="139">
        <v>2</v>
      </c>
      <c r="F245" s="213"/>
      <c r="G245" s="214">
        <f t="shared" si="9"/>
        <v>0</v>
      </c>
    </row>
    <row r="246" spans="2:7" ht="45" customHeight="1">
      <c r="B246" s="212">
        <v>222</v>
      </c>
      <c r="C246" s="105" t="s">
        <v>706</v>
      </c>
      <c r="D246" s="112" t="s">
        <v>618</v>
      </c>
      <c r="E246" s="139">
        <v>1</v>
      </c>
      <c r="F246" s="213"/>
      <c r="G246" s="214">
        <f t="shared" si="9"/>
        <v>0</v>
      </c>
    </row>
    <row r="247" spans="2:7" ht="45" customHeight="1">
      <c r="B247" s="212">
        <v>223</v>
      </c>
      <c r="C247" s="105" t="s">
        <v>704</v>
      </c>
      <c r="D247" s="112" t="s">
        <v>619</v>
      </c>
      <c r="E247" s="139">
        <v>1</v>
      </c>
      <c r="F247" s="213"/>
      <c r="G247" s="214">
        <f t="shared" si="9"/>
        <v>0</v>
      </c>
    </row>
    <row r="248" spans="2:7" ht="45" customHeight="1">
      <c r="B248" s="212">
        <v>224</v>
      </c>
      <c r="C248" s="105" t="s">
        <v>705</v>
      </c>
      <c r="D248" s="112" t="s">
        <v>619</v>
      </c>
      <c r="E248" s="139">
        <v>1</v>
      </c>
      <c r="F248" s="213"/>
      <c r="G248" s="214">
        <f t="shared" si="9"/>
        <v>0</v>
      </c>
    </row>
    <row r="249" spans="2:7" ht="45" customHeight="1">
      <c r="B249" s="212">
        <v>225</v>
      </c>
      <c r="C249" s="105" t="s">
        <v>650</v>
      </c>
      <c r="D249" s="112" t="s">
        <v>11</v>
      </c>
      <c r="E249" s="139">
        <v>4.2</v>
      </c>
      <c r="F249" s="213"/>
      <c r="G249" s="214">
        <f t="shared" si="9"/>
        <v>0</v>
      </c>
    </row>
    <row r="250" spans="2:7" ht="45" customHeight="1">
      <c r="B250" s="212">
        <v>226</v>
      </c>
      <c r="C250" s="105" t="s">
        <v>620</v>
      </c>
      <c r="D250" s="112" t="s">
        <v>14</v>
      </c>
      <c r="E250" s="139">
        <v>2.2400000000000002</v>
      </c>
      <c r="F250" s="213"/>
      <c r="G250" s="214">
        <f t="shared" si="9"/>
        <v>0</v>
      </c>
    </row>
    <row r="251" spans="2:7" ht="45" customHeight="1">
      <c r="B251" s="212">
        <v>227</v>
      </c>
      <c r="C251" s="105" t="s">
        <v>489</v>
      </c>
      <c r="D251" s="112" t="s">
        <v>14</v>
      </c>
      <c r="E251" s="139">
        <v>3.39</v>
      </c>
      <c r="F251" s="213"/>
      <c r="G251" s="214">
        <f t="shared" si="9"/>
        <v>0</v>
      </c>
    </row>
    <row r="252" spans="2:7" ht="45" customHeight="1">
      <c r="B252" s="212">
        <v>228</v>
      </c>
      <c r="C252" s="105" t="s">
        <v>490</v>
      </c>
      <c r="D252" s="112" t="s">
        <v>14</v>
      </c>
      <c r="E252" s="139">
        <v>2.65</v>
      </c>
      <c r="F252" s="213"/>
      <c r="G252" s="214">
        <f t="shared" si="9"/>
        <v>0</v>
      </c>
    </row>
    <row r="253" spans="2:7" ht="45" customHeight="1">
      <c r="B253" s="212">
        <v>229</v>
      </c>
      <c r="C253" s="105" t="s">
        <v>482</v>
      </c>
      <c r="D253" s="112" t="s">
        <v>14</v>
      </c>
      <c r="E253" s="139">
        <v>10.88</v>
      </c>
      <c r="F253" s="213"/>
      <c r="G253" s="214">
        <f t="shared" si="9"/>
        <v>0</v>
      </c>
    </row>
    <row r="254" spans="2:7" ht="45" customHeight="1">
      <c r="B254" s="212">
        <v>230</v>
      </c>
      <c r="C254" s="105" t="s">
        <v>483</v>
      </c>
      <c r="D254" s="112" t="s">
        <v>14</v>
      </c>
      <c r="E254" s="139">
        <v>10.88</v>
      </c>
      <c r="F254" s="213"/>
      <c r="G254" s="214">
        <f t="shared" si="9"/>
        <v>0</v>
      </c>
    </row>
    <row r="255" spans="2:7" ht="45" customHeight="1">
      <c r="B255" s="212">
        <v>231</v>
      </c>
      <c r="C255" s="105" t="s">
        <v>499</v>
      </c>
      <c r="D255" s="112" t="s">
        <v>14</v>
      </c>
      <c r="E255" s="139">
        <v>5.47</v>
      </c>
      <c r="F255" s="213"/>
      <c r="G255" s="214">
        <f t="shared" si="9"/>
        <v>0</v>
      </c>
    </row>
    <row r="256" spans="2:7" ht="45" customHeight="1">
      <c r="B256" s="212">
        <v>232</v>
      </c>
      <c r="C256" s="105" t="s">
        <v>701</v>
      </c>
      <c r="D256" s="112" t="s">
        <v>14</v>
      </c>
      <c r="E256" s="139">
        <v>5.47</v>
      </c>
      <c r="F256" s="213"/>
      <c r="G256" s="214">
        <f t="shared" si="9"/>
        <v>0</v>
      </c>
    </row>
    <row r="257" spans="2:7" ht="45" customHeight="1">
      <c r="B257" s="212">
        <v>233</v>
      </c>
      <c r="C257" s="105" t="s">
        <v>507</v>
      </c>
      <c r="D257" s="112" t="s">
        <v>8</v>
      </c>
      <c r="E257" s="139">
        <v>24.32</v>
      </c>
      <c r="F257" s="213"/>
      <c r="G257" s="214">
        <f t="shared" si="9"/>
        <v>0</v>
      </c>
    </row>
    <row r="258" spans="2:7" ht="45" customHeight="1">
      <c r="B258" s="212">
        <v>234</v>
      </c>
      <c r="C258" s="105" t="s">
        <v>603</v>
      </c>
      <c r="D258" s="112" t="s">
        <v>11</v>
      </c>
      <c r="E258" s="139">
        <v>7.6</v>
      </c>
      <c r="F258" s="213"/>
      <c r="G258" s="214">
        <f t="shared" si="9"/>
        <v>0</v>
      </c>
    </row>
    <row r="259" spans="2:7" ht="45" customHeight="1">
      <c r="B259" s="212">
        <v>235</v>
      </c>
      <c r="C259" s="105" t="s">
        <v>628</v>
      </c>
      <c r="D259" s="112" t="s">
        <v>14</v>
      </c>
      <c r="E259" s="139">
        <v>0.68</v>
      </c>
      <c r="F259" s="213"/>
      <c r="G259" s="214">
        <f t="shared" si="9"/>
        <v>0</v>
      </c>
    </row>
    <row r="260" spans="2:7" ht="45" customHeight="1">
      <c r="B260" s="212">
        <v>236</v>
      </c>
      <c r="C260" s="105" t="s">
        <v>648</v>
      </c>
      <c r="D260" s="112" t="s">
        <v>11</v>
      </c>
      <c r="E260" s="139">
        <v>7.6</v>
      </c>
      <c r="F260" s="213"/>
      <c r="G260" s="214">
        <f t="shared" ref="G260:G275" si="10">ROUND(F260*E260,2)</f>
        <v>0</v>
      </c>
    </row>
    <row r="261" spans="2:7" ht="45" customHeight="1">
      <c r="B261" s="212">
        <v>237</v>
      </c>
      <c r="C261" s="105" t="s">
        <v>649</v>
      </c>
      <c r="D261" s="112" t="s">
        <v>28</v>
      </c>
      <c r="E261" s="139">
        <v>4</v>
      </c>
      <c r="F261" s="213"/>
      <c r="G261" s="214">
        <f t="shared" si="10"/>
        <v>0</v>
      </c>
    </row>
    <row r="262" spans="2:7" ht="45" customHeight="1">
      <c r="B262" s="212">
        <v>238</v>
      </c>
      <c r="C262" s="105" t="s">
        <v>660</v>
      </c>
      <c r="D262" s="112" t="s">
        <v>28</v>
      </c>
      <c r="E262" s="139">
        <v>2</v>
      </c>
      <c r="F262" s="213"/>
      <c r="G262" s="214">
        <f t="shared" si="10"/>
        <v>0</v>
      </c>
    </row>
    <row r="263" spans="2:7" ht="45" customHeight="1">
      <c r="B263" s="212">
        <v>239</v>
      </c>
      <c r="C263" s="105" t="s">
        <v>658</v>
      </c>
      <c r="D263" s="112" t="s">
        <v>28</v>
      </c>
      <c r="E263" s="139">
        <v>2</v>
      </c>
      <c r="F263" s="213"/>
      <c r="G263" s="214">
        <f t="shared" si="10"/>
        <v>0</v>
      </c>
    </row>
    <row r="264" spans="2:7" ht="45" customHeight="1">
      <c r="B264" s="212">
        <v>240</v>
      </c>
      <c r="C264" s="105" t="s">
        <v>706</v>
      </c>
      <c r="D264" s="112" t="s">
        <v>618</v>
      </c>
      <c r="E264" s="139">
        <v>1</v>
      </c>
      <c r="F264" s="213"/>
      <c r="G264" s="214">
        <f t="shared" si="10"/>
        <v>0</v>
      </c>
    </row>
    <row r="265" spans="2:7" ht="45" customHeight="1">
      <c r="B265" s="212">
        <v>241</v>
      </c>
      <c r="C265" s="105" t="s">
        <v>704</v>
      </c>
      <c r="D265" s="112" t="s">
        <v>619</v>
      </c>
      <c r="E265" s="139">
        <v>1</v>
      </c>
      <c r="F265" s="213"/>
      <c r="G265" s="214">
        <f t="shared" si="10"/>
        <v>0</v>
      </c>
    </row>
    <row r="266" spans="2:7" ht="45" customHeight="1">
      <c r="B266" s="212">
        <v>242</v>
      </c>
      <c r="C266" s="105" t="s">
        <v>705</v>
      </c>
      <c r="D266" s="112" t="s">
        <v>619</v>
      </c>
      <c r="E266" s="139">
        <v>1</v>
      </c>
      <c r="F266" s="213"/>
      <c r="G266" s="214">
        <f t="shared" si="10"/>
        <v>0</v>
      </c>
    </row>
    <row r="267" spans="2:7" ht="45" customHeight="1">
      <c r="B267" s="212">
        <v>243</v>
      </c>
      <c r="C267" s="105" t="s">
        <v>650</v>
      </c>
      <c r="D267" s="112" t="s">
        <v>11</v>
      </c>
      <c r="E267" s="139">
        <v>7.6</v>
      </c>
      <c r="F267" s="213"/>
      <c r="G267" s="214">
        <f t="shared" si="10"/>
        <v>0</v>
      </c>
    </row>
    <row r="268" spans="2:7" ht="45" customHeight="1">
      <c r="B268" s="212">
        <v>244</v>
      </c>
      <c r="C268" s="105" t="s">
        <v>620</v>
      </c>
      <c r="D268" s="112" t="s">
        <v>14</v>
      </c>
      <c r="E268" s="139">
        <v>4.04</v>
      </c>
      <c r="F268" s="213"/>
      <c r="G268" s="214">
        <f t="shared" si="10"/>
        <v>0</v>
      </c>
    </row>
    <row r="269" spans="2:7" ht="45" customHeight="1">
      <c r="B269" s="212">
        <v>245</v>
      </c>
      <c r="C269" s="105" t="s">
        <v>489</v>
      </c>
      <c r="D269" s="112" t="s">
        <v>14</v>
      </c>
      <c r="E269" s="139">
        <v>6.16</v>
      </c>
      <c r="F269" s="213"/>
      <c r="G269" s="214">
        <f t="shared" si="10"/>
        <v>0</v>
      </c>
    </row>
    <row r="270" spans="2:7" ht="45" customHeight="1">
      <c r="B270" s="212">
        <v>246</v>
      </c>
      <c r="C270" s="105" t="s">
        <v>490</v>
      </c>
      <c r="D270" s="112" t="s">
        <v>14</v>
      </c>
      <c r="E270" s="139">
        <v>4.78</v>
      </c>
      <c r="F270" s="213"/>
      <c r="G270" s="214">
        <f t="shared" si="10"/>
        <v>0</v>
      </c>
    </row>
    <row r="271" spans="2:7" ht="45" customHeight="1">
      <c r="B271" s="212">
        <v>247</v>
      </c>
      <c r="C271" s="105" t="s">
        <v>661</v>
      </c>
      <c r="D271" s="112" t="s">
        <v>28</v>
      </c>
      <c r="E271" s="139">
        <v>1</v>
      </c>
      <c r="F271" s="213"/>
      <c r="G271" s="214">
        <f t="shared" si="10"/>
        <v>0</v>
      </c>
    </row>
    <row r="272" spans="2:7" ht="45" customHeight="1">
      <c r="B272" s="212">
        <v>248</v>
      </c>
      <c r="C272" s="105" t="s">
        <v>662</v>
      </c>
      <c r="D272" s="112" t="s">
        <v>28</v>
      </c>
      <c r="E272" s="139">
        <v>1</v>
      </c>
      <c r="F272" s="213"/>
      <c r="G272" s="214">
        <f t="shared" si="10"/>
        <v>0</v>
      </c>
    </row>
    <row r="273" spans="2:7" ht="45" customHeight="1">
      <c r="B273" s="212">
        <v>249</v>
      </c>
      <c r="C273" s="105" t="s">
        <v>640</v>
      </c>
      <c r="D273" s="112" t="s">
        <v>28</v>
      </c>
      <c r="E273" s="139">
        <v>1</v>
      </c>
      <c r="F273" s="213"/>
      <c r="G273" s="214">
        <f t="shared" si="10"/>
        <v>0</v>
      </c>
    </row>
    <row r="274" spans="2:7" ht="45" customHeight="1">
      <c r="B274" s="212">
        <v>250</v>
      </c>
      <c r="C274" s="105" t="s">
        <v>652</v>
      </c>
      <c r="D274" s="112" t="s">
        <v>28</v>
      </c>
      <c r="E274" s="139">
        <v>1</v>
      </c>
      <c r="F274" s="213"/>
      <c r="G274" s="214">
        <f t="shared" si="10"/>
        <v>0</v>
      </c>
    </row>
    <row r="275" spans="2:7" ht="45" customHeight="1">
      <c r="B275" s="212">
        <v>251</v>
      </c>
      <c r="C275" s="105" t="s">
        <v>663</v>
      </c>
      <c r="D275" s="112" t="s">
        <v>28</v>
      </c>
      <c r="E275" s="139">
        <v>1</v>
      </c>
      <c r="F275" s="213"/>
      <c r="G275" s="214">
        <f t="shared" si="10"/>
        <v>0</v>
      </c>
    </row>
    <row r="276" spans="2:7" ht="45" customHeight="1">
      <c r="B276" s="215"/>
      <c r="C276" s="216" t="s">
        <v>164</v>
      </c>
      <c r="D276" s="101"/>
      <c r="E276" s="140"/>
      <c r="F276" s="217"/>
      <c r="G276" s="180">
        <f>SUBTOTAL(109,G202:G275)</f>
        <v>0</v>
      </c>
    </row>
    <row r="277" spans="2:7" ht="45" customHeight="1">
      <c r="B277" s="208" t="s">
        <v>96</v>
      </c>
      <c r="C277" s="209" t="s">
        <v>165</v>
      </c>
      <c r="D277" s="112"/>
      <c r="E277" s="139"/>
      <c r="F277" s="217"/>
      <c r="G277" s="214"/>
    </row>
    <row r="278" spans="2:7" ht="45" customHeight="1">
      <c r="B278" s="212">
        <v>252</v>
      </c>
      <c r="C278" s="105" t="s">
        <v>664</v>
      </c>
      <c r="D278" s="112" t="s">
        <v>38</v>
      </c>
      <c r="E278" s="139">
        <v>0.04</v>
      </c>
      <c r="F278" s="213"/>
      <c r="G278" s="214">
        <f t="shared" ref="G278:G301" si="11">ROUND(F278*E278,2)</f>
        <v>0</v>
      </c>
    </row>
    <row r="279" spans="2:7" ht="45" customHeight="1">
      <c r="B279" s="212">
        <v>253</v>
      </c>
      <c r="C279" s="105" t="s">
        <v>482</v>
      </c>
      <c r="D279" s="112" t="s">
        <v>14</v>
      </c>
      <c r="E279" s="139">
        <v>9.5399999999999991</v>
      </c>
      <c r="F279" s="213"/>
      <c r="G279" s="214">
        <f t="shared" si="11"/>
        <v>0</v>
      </c>
    </row>
    <row r="280" spans="2:7" ht="45" customHeight="1">
      <c r="B280" s="212">
        <v>254</v>
      </c>
      <c r="C280" s="105" t="s">
        <v>483</v>
      </c>
      <c r="D280" s="112" t="s">
        <v>14</v>
      </c>
      <c r="E280" s="139">
        <v>9.5399999999999991</v>
      </c>
      <c r="F280" s="213"/>
      <c r="G280" s="214">
        <f t="shared" si="11"/>
        <v>0</v>
      </c>
    </row>
    <row r="281" spans="2:7" ht="45" customHeight="1">
      <c r="B281" s="212">
        <v>255</v>
      </c>
      <c r="C281" s="105" t="s">
        <v>499</v>
      </c>
      <c r="D281" s="112" t="s">
        <v>14</v>
      </c>
      <c r="E281" s="139">
        <v>89.69</v>
      </c>
      <c r="F281" s="213"/>
      <c r="G281" s="214">
        <f t="shared" si="11"/>
        <v>0</v>
      </c>
    </row>
    <row r="282" spans="2:7" ht="45" customHeight="1">
      <c r="B282" s="212">
        <v>256</v>
      </c>
      <c r="C282" s="105" t="s">
        <v>701</v>
      </c>
      <c r="D282" s="112" t="s">
        <v>14</v>
      </c>
      <c r="E282" s="139">
        <v>38.44</v>
      </c>
      <c r="F282" s="213"/>
      <c r="G282" s="214">
        <f t="shared" si="11"/>
        <v>0</v>
      </c>
    </row>
    <row r="283" spans="2:7" ht="45" customHeight="1">
      <c r="B283" s="212">
        <v>257</v>
      </c>
      <c r="C283" s="105" t="s">
        <v>507</v>
      </c>
      <c r="D283" s="112" t="s">
        <v>8</v>
      </c>
      <c r="E283" s="139">
        <v>184.7</v>
      </c>
      <c r="F283" s="213"/>
      <c r="G283" s="214">
        <f t="shared" si="11"/>
        <v>0</v>
      </c>
    </row>
    <row r="284" spans="2:7" ht="45" customHeight="1">
      <c r="B284" s="212">
        <v>258</v>
      </c>
      <c r="C284" s="105" t="s">
        <v>665</v>
      </c>
      <c r="D284" s="112" t="s">
        <v>14</v>
      </c>
      <c r="E284" s="139">
        <v>8.74</v>
      </c>
      <c r="F284" s="213"/>
      <c r="G284" s="214">
        <f t="shared" si="11"/>
        <v>0</v>
      </c>
    </row>
    <row r="285" spans="2:7" ht="45" customHeight="1">
      <c r="B285" s="212">
        <v>259</v>
      </c>
      <c r="C285" s="105" t="s">
        <v>666</v>
      </c>
      <c r="D285" s="112" t="s">
        <v>11</v>
      </c>
      <c r="E285" s="139">
        <v>41.6</v>
      </c>
      <c r="F285" s="213"/>
      <c r="G285" s="214">
        <f t="shared" si="11"/>
        <v>0</v>
      </c>
    </row>
    <row r="286" spans="2:7" ht="45" customHeight="1">
      <c r="B286" s="212">
        <v>260</v>
      </c>
      <c r="C286" s="105" t="s">
        <v>667</v>
      </c>
      <c r="D286" s="112" t="s">
        <v>28</v>
      </c>
      <c r="E286" s="139">
        <v>1</v>
      </c>
      <c r="F286" s="213"/>
      <c r="G286" s="214">
        <f t="shared" si="11"/>
        <v>0</v>
      </c>
    </row>
    <row r="287" spans="2:7" ht="45" customHeight="1">
      <c r="B287" s="212">
        <v>261</v>
      </c>
      <c r="C287" s="105" t="s">
        <v>668</v>
      </c>
      <c r="D287" s="112" t="s">
        <v>28</v>
      </c>
      <c r="E287" s="139">
        <v>4</v>
      </c>
      <c r="F287" s="213"/>
      <c r="G287" s="214">
        <f t="shared" si="11"/>
        <v>0</v>
      </c>
    </row>
    <row r="288" spans="2:7" ht="45" customHeight="1">
      <c r="B288" s="212">
        <v>262</v>
      </c>
      <c r="C288" s="105" t="s">
        <v>669</v>
      </c>
      <c r="D288" s="112" t="s">
        <v>28</v>
      </c>
      <c r="E288" s="139">
        <v>2</v>
      </c>
      <c r="F288" s="213"/>
      <c r="G288" s="214">
        <f t="shared" si="11"/>
        <v>0</v>
      </c>
    </row>
    <row r="289" spans="2:7" ht="45" customHeight="1">
      <c r="B289" s="212">
        <v>263</v>
      </c>
      <c r="C289" s="105" t="s">
        <v>670</v>
      </c>
      <c r="D289" s="112" t="s">
        <v>28</v>
      </c>
      <c r="E289" s="139">
        <v>1</v>
      </c>
      <c r="F289" s="213"/>
      <c r="G289" s="214">
        <f t="shared" si="11"/>
        <v>0</v>
      </c>
    </row>
    <row r="290" spans="2:7" ht="45" customHeight="1">
      <c r="B290" s="212">
        <v>264</v>
      </c>
      <c r="C290" s="105" t="s">
        <v>671</v>
      </c>
      <c r="D290" s="112" t="s">
        <v>28</v>
      </c>
      <c r="E290" s="139">
        <v>2</v>
      </c>
      <c r="F290" s="213"/>
      <c r="G290" s="214">
        <f t="shared" si="11"/>
        <v>0</v>
      </c>
    </row>
    <row r="291" spans="2:7" ht="45" customHeight="1">
      <c r="B291" s="212">
        <v>265</v>
      </c>
      <c r="C291" s="105" t="s">
        <v>672</v>
      </c>
      <c r="D291" s="112" t="s">
        <v>28</v>
      </c>
      <c r="E291" s="139">
        <v>3</v>
      </c>
      <c r="F291" s="213"/>
      <c r="G291" s="214">
        <f t="shared" si="11"/>
        <v>0</v>
      </c>
    </row>
    <row r="292" spans="2:7" ht="45" customHeight="1">
      <c r="B292" s="212">
        <v>266</v>
      </c>
      <c r="C292" s="105" t="s">
        <v>673</v>
      </c>
      <c r="D292" s="112" t="s">
        <v>28</v>
      </c>
      <c r="E292" s="139">
        <v>1</v>
      </c>
      <c r="F292" s="213"/>
      <c r="G292" s="214">
        <f t="shared" si="11"/>
        <v>0</v>
      </c>
    </row>
    <row r="293" spans="2:7" ht="45" customHeight="1">
      <c r="B293" s="212">
        <v>267</v>
      </c>
      <c r="C293" s="105" t="s">
        <v>674</v>
      </c>
      <c r="D293" s="112" t="s">
        <v>28</v>
      </c>
      <c r="E293" s="139">
        <v>1</v>
      </c>
      <c r="F293" s="213"/>
      <c r="G293" s="214">
        <f t="shared" si="11"/>
        <v>0</v>
      </c>
    </row>
    <row r="294" spans="2:7" ht="45" customHeight="1">
      <c r="B294" s="212">
        <v>268</v>
      </c>
      <c r="C294" s="105" t="s">
        <v>706</v>
      </c>
      <c r="D294" s="112" t="s">
        <v>618</v>
      </c>
      <c r="E294" s="139">
        <v>1</v>
      </c>
      <c r="F294" s="213"/>
      <c r="G294" s="214">
        <f t="shared" si="11"/>
        <v>0</v>
      </c>
    </row>
    <row r="295" spans="2:7" ht="45" customHeight="1">
      <c r="B295" s="212">
        <v>269</v>
      </c>
      <c r="C295" s="105" t="s">
        <v>715</v>
      </c>
      <c r="D295" s="112" t="s">
        <v>619</v>
      </c>
      <c r="E295" s="139">
        <v>1</v>
      </c>
      <c r="F295" s="213"/>
      <c r="G295" s="214">
        <f t="shared" si="11"/>
        <v>0</v>
      </c>
    </row>
    <row r="296" spans="2:7" ht="45" customHeight="1">
      <c r="B296" s="212">
        <v>270</v>
      </c>
      <c r="C296" s="105" t="s">
        <v>704</v>
      </c>
      <c r="D296" s="112" t="s">
        <v>619</v>
      </c>
      <c r="E296" s="139">
        <v>1</v>
      </c>
      <c r="F296" s="213"/>
      <c r="G296" s="214">
        <f t="shared" si="11"/>
        <v>0</v>
      </c>
    </row>
    <row r="297" spans="2:7" ht="45" customHeight="1">
      <c r="B297" s="212">
        <v>271</v>
      </c>
      <c r="C297" s="105" t="s">
        <v>705</v>
      </c>
      <c r="D297" s="112" t="s">
        <v>619</v>
      </c>
      <c r="E297" s="139">
        <v>1</v>
      </c>
      <c r="F297" s="213"/>
      <c r="G297" s="214">
        <f t="shared" si="11"/>
        <v>0</v>
      </c>
    </row>
    <row r="298" spans="2:7" ht="45" customHeight="1">
      <c r="B298" s="212">
        <v>272</v>
      </c>
      <c r="C298" s="105" t="s">
        <v>675</v>
      </c>
      <c r="D298" s="112" t="s">
        <v>14</v>
      </c>
      <c r="E298" s="139">
        <v>38.43</v>
      </c>
      <c r="F298" s="213"/>
      <c r="G298" s="214">
        <f t="shared" si="11"/>
        <v>0</v>
      </c>
    </row>
    <row r="299" spans="2:7" ht="45" customHeight="1">
      <c r="B299" s="212">
        <v>273</v>
      </c>
      <c r="C299" s="105" t="s">
        <v>489</v>
      </c>
      <c r="D299" s="112" t="s">
        <v>14</v>
      </c>
      <c r="E299" s="139">
        <v>72.8</v>
      </c>
      <c r="F299" s="213"/>
      <c r="G299" s="214">
        <f t="shared" si="11"/>
        <v>0</v>
      </c>
    </row>
    <row r="300" spans="2:7" ht="45" customHeight="1">
      <c r="B300" s="212">
        <v>274</v>
      </c>
      <c r="C300" s="105" t="s">
        <v>490</v>
      </c>
      <c r="D300" s="112" t="s">
        <v>14</v>
      </c>
      <c r="E300" s="139">
        <v>55.33</v>
      </c>
      <c r="F300" s="213"/>
      <c r="G300" s="214">
        <f t="shared" si="11"/>
        <v>0</v>
      </c>
    </row>
    <row r="301" spans="2:7" ht="45" customHeight="1">
      <c r="B301" s="212">
        <v>275</v>
      </c>
      <c r="C301" s="105" t="s">
        <v>676</v>
      </c>
      <c r="D301" s="112" t="s">
        <v>14</v>
      </c>
      <c r="E301" s="139">
        <v>3.43</v>
      </c>
      <c r="F301" s="213"/>
      <c r="G301" s="214">
        <f t="shared" si="11"/>
        <v>0</v>
      </c>
    </row>
    <row r="302" spans="2:7" ht="45" customHeight="1">
      <c r="B302" s="215"/>
      <c r="C302" s="216" t="s">
        <v>166</v>
      </c>
      <c r="D302" s="101"/>
      <c r="E302" s="140"/>
      <c r="F302" s="217"/>
      <c r="G302" s="180">
        <f>SUBTOTAL(109,G278:G301)</f>
        <v>0</v>
      </c>
    </row>
    <row r="303" spans="2:7" ht="45" customHeight="1">
      <c r="B303" s="208" t="s">
        <v>101</v>
      </c>
      <c r="C303" s="209" t="s">
        <v>167</v>
      </c>
      <c r="D303" s="112"/>
      <c r="E303" s="139"/>
      <c r="F303" s="217"/>
      <c r="G303" s="214"/>
    </row>
    <row r="304" spans="2:7" ht="45" customHeight="1">
      <c r="B304" s="212">
        <v>276</v>
      </c>
      <c r="C304" s="115" t="s">
        <v>677</v>
      </c>
      <c r="D304" s="114" t="s">
        <v>11</v>
      </c>
      <c r="E304" s="139">
        <v>40.299999999999997</v>
      </c>
      <c r="F304" s="213"/>
      <c r="G304" s="214">
        <f t="shared" ref="G304:G312" si="12">ROUND(F304*E304,2)</f>
        <v>0</v>
      </c>
    </row>
    <row r="305" spans="2:7" ht="59.25" customHeight="1">
      <c r="B305" s="212">
        <v>277</v>
      </c>
      <c r="C305" s="115" t="s">
        <v>169</v>
      </c>
      <c r="D305" s="114" t="s">
        <v>11</v>
      </c>
      <c r="E305" s="139">
        <v>21.6</v>
      </c>
      <c r="F305" s="213"/>
      <c r="G305" s="214">
        <f t="shared" si="12"/>
        <v>0</v>
      </c>
    </row>
    <row r="306" spans="2:7" ht="59.25" customHeight="1">
      <c r="B306" s="212">
        <v>278</v>
      </c>
      <c r="C306" s="115" t="s">
        <v>170</v>
      </c>
      <c r="D306" s="114" t="s">
        <v>11</v>
      </c>
      <c r="E306" s="139">
        <v>853</v>
      </c>
      <c r="F306" s="213"/>
      <c r="G306" s="214">
        <f t="shared" si="12"/>
        <v>0</v>
      </c>
    </row>
    <row r="307" spans="2:7" ht="45" customHeight="1">
      <c r="B307" s="212">
        <v>279</v>
      </c>
      <c r="C307" s="115" t="s">
        <v>678</v>
      </c>
      <c r="D307" s="114" t="s">
        <v>11</v>
      </c>
      <c r="E307" s="139">
        <v>85.2</v>
      </c>
      <c r="F307" s="213"/>
      <c r="G307" s="214">
        <f t="shared" si="12"/>
        <v>0</v>
      </c>
    </row>
    <row r="308" spans="2:7" ht="45" customHeight="1">
      <c r="B308" s="212">
        <v>280</v>
      </c>
      <c r="C308" s="115" t="s">
        <v>679</v>
      </c>
      <c r="D308" s="114" t="s">
        <v>11</v>
      </c>
      <c r="E308" s="139">
        <v>7.1</v>
      </c>
      <c r="F308" s="213"/>
      <c r="G308" s="214">
        <f t="shared" si="12"/>
        <v>0</v>
      </c>
    </row>
    <row r="309" spans="2:7" ht="45" customHeight="1">
      <c r="B309" s="212">
        <v>281</v>
      </c>
      <c r="C309" s="115" t="s">
        <v>680</v>
      </c>
      <c r="D309" s="114" t="s">
        <v>11</v>
      </c>
      <c r="E309" s="139">
        <v>47.6</v>
      </c>
      <c r="F309" s="213"/>
      <c r="G309" s="214">
        <f t="shared" si="12"/>
        <v>0</v>
      </c>
    </row>
    <row r="310" spans="2:7" ht="45" customHeight="1">
      <c r="B310" s="212">
        <v>282</v>
      </c>
      <c r="C310" s="115" t="s">
        <v>681</v>
      </c>
      <c r="D310" s="114" t="s">
        <v>11</v>
      </c>
      <c r="E310" s="139">
        <v>15.5</v>
      </c>
      <c r="F310" s="213"/>
      <c r="G310" s="214">
        <f t="shared" si="12"/>
        <v>0</v>
      </c>
    </row>
    <row r="311" spans="2:7" ht="45" customHeight="1">
      <c r="B311" s="212">
        <v>283</v>
      </c>
      <c r="C311" s="115" t="s">
        <v>682</v>
      </c>
      <c r="D311" s="114" t="s">
        <v>11</v>
      </c>
      <c r="E311" s="139">
        <v>5.5</v>
      </c>
      <c r="F311" s="213"/>
      <c r="G311" s="214">
        <f t="shared" si="12"/>
        <v>0</v>
      </c>
    </row>
    <row r="312" spans="2:7" ht="45" customHeight="1">
      <c r="B312" s="212">
        <v>284</v>
      </c>
      <c r="C312" s="115" t="s">
        <v>683</v>
      </c>
      <c r="D312" s="114" t="s">
        <v>40</v>
      </c>
      <c r="E312" s="139">
        <v>10</v>
      </c>
      <c r="F312" s="213"/>
      <c r="G312" s="214">
        <f t="shared" si="12"/>
        <v>0</v>
      </c>
    </row>
    <row r="313" spans="2:7" ht="45" customHeight="1" thickBot="1">
      <c r="B313" s="218"/>
      <c r="C313" s="219" t="s">
        <v>168</v>
      </c>
      <c r="D313" s="102"/>
      <c r="E313" s="103"/>
      <c r="F313" s="220"/>
      <c r="G313" s="194">
        <f>SUBTOTAL(109,G304:G312)</f>
        <v>0</v>
      </c>
    </row>
    <row r="314" spans="2:7" ht="45" customHeight="1" thickBot="1">
      <c r="B314" s="518" t="s">
        <v>53</v>
      </c>
      <c r="C314" s="519"/>
      <c r="D314" s="519"/>
      <c r="E314" s="519"/>
      <c r="F314" s="520"/>
      <c r="G314" s="195">
        <f>SUBTOTAL(109,G7:G313)</f>
        <v>0</v>
      </c>
    </row>
    <row r="315" spans="2:7" ht="50.1" customHeight="1"/>
    <row r="316" spans="2:7" ht="50.1" customHeight="1"/>
    <row r="317" spans="2:7" ht="50.1" customHeight="1"/>
    <row r="318" spans="2:7" ht="50.1" customHeight="1"/>
    <row r="319" spans="2:7" ht="50.1" customHeight="1"/>
    <row r="320" spans="2:7" ht="50.1" customHeight="1"/>
    <row r="321" ht="50.1" customHeight="1"/>
    <row r="322" ht="50.1" customHeight="1"/>
    <row r="323" ht="50.1" customHeight="1"/>
    <row r="324" ht="50.1" customHeight="1"/>
    <row r="325" ht="50.1" customHeight="1"/>
    <row r="326" ht="50.1" customHeight="1"/>
    <row r="327" ht="50.1" customHeight="1"/>
    <row r="328" ht="50.1" customHeight="1"/>
  </sheetData>
  <sheetProtection sheet="1" objects="1" scenarios="1" selectLockedCells="1"/>
  <mergeCells count="3">
    <mergeCell ref="B1:G1"/>
    <mergeCell ref="B2:G2"/>
    <mergeCell ref="B314:F314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I109"/>
  <sheetViews>
    <sheetView showZeros="0" topLeftCell="A90" zoomScale="85" zoomScaleNormal="85" zoomScaleSheetLayoutView="85" workbookViewId="0">
      <selection activeCell="F99" sqref="F99"/>
    </sheetView>
  </sheetViews>
  <sheetFormatPr defaultRowHeight="15"/>
  <cols>
    <col min="1" max="1" width="9.140625" style="121"/>
    <col min="2" max="2" width="8.85546875" style="118" customWidth="1"/>
    <col min="3" max="3" width="63.7109375" style="146" customWidth="1"/>
    <col min="4" max="4" width="8.85546875" style="147" customWidth="1"/>
    <col min="5" max="5" width="14.28515625" style="150" customWidth="1"/>
    <col min="6" max="6" width="16.85546875" style="149" customWidth="1"/>
    <col min="7" max="7" width="19.7109375" style="149" customWidth="1"/>
    <col min="8" max="16384" width="9.140625" style="121"/>
  </cols>
  <sheetData>
    <row r="1" spans="2:9">
      <c r="C1" s="119"/>
      <c r="D1" s="118"/>
      <c r="E1" s="120"/>
      <c r="F1" s="119"/>
      <c r="G1" s="119"/>
    </row>
    <row r="2" spans="2:9" ht="32.25" customHeight="1">
      <c r="B2" s="498" t="s">
        <v>0</v>
      </c>
      <c r="C2" s="498"/>
      <c r="D2" s="498"/>
      <c r="E2" s="498"/>
      <c r="F2" s="498"/>
      <c r="G2" s="498"/>
    </row>
    <row r="3" spans="2:9" ht="24" customHeight="1">
      <c r="B3" s="498" t="s">
        <v>107</v>
      </c>
      <c r="C3" s="498"/>
      <c r="D3" s="498"/>
      <c r="E3" s="498"/>
      <c r="F3" s="498"/>
      <c r="G3" s="498"/>
    </row>
    <row r="4" spans="2:9" ht="15" customHeight="1" thickBot="1">
      <c r="C4" s="118"/>
      <c r="D4" s="118"/>
      <c r="E4" s="120"/>
      <c r="F4" s="122"/>
      <c r="G4" s="122"/>
    </row>
    <row r="5" spans="2:9" ht="45">
      <c r="B5" s="123" t="s">
        <v>1</v>
      </c>
      <c r="C5" s="124" t="s">
        <v>2</v>
      </c>
      <c r="D5" s="125" t="s">
        <v>3</v>
      </c>
      <c r="E5" s="126" t="s">
        <v>4</v>
      </c>
      <c r="F5" s="125" t="s">
        <v>5</v>
      </c>
      <c r="G5" s="127" t="s">
        <v>6</v>
      </c>
    </row>
    <row r="6" spans="2:9" ht="23.25" customHeight="1" thickBot="1">
      <c r="B6" s="128">
        <v>1</v>
      </c>
      <c r="C6" s="129">
        <v>2</v>
      </c>
      <c r="D6" s="130">
        <v>3</v>
      </c>
      <c r="E6" s="129">
        <v>4</v>
      </c>
      <c r="F6" s="130">
        <v>5</v>
      </c>
      <c r="G6" s="131">
        <v>6</v>
      </c>
    </row>
    <row r="7" spans="2:9" ht="30" customHeight="1">
      <c r="B7" s="132" t="s">
        <v>66</v>
      </c>
      <c r="C7" s="133" t="s">
        <v>7</v>
      </c>
      <c r="D7" s="134"/>
      <c r="E7" s="135"/>
      <c r="F7" s="136"/>
      <c r="G7" s="137"/>
    </row>
    <row r="8" spans="2:9" ht="30" customHeight="1">
      <c r="B8" s="138">
        <v>1</v>
      </c>
      <c r="C8" s="106" t="s">
        <v>108</v>
      </c>
      <c r="D8" s="107" t="s">
        <v>38</v>
      </c>
      <c r="E8" s="139">
        <v>1.4</v>
      </c>
      <c r="F8" s="36"/>
      <c r="G8" s="37">
        <f>ROUND(F8*E8,2)</f>
        <v>0</v>
      </c>
    </row>
    <row r="9" spans="2:9" ht="30" customHeight="1">
      <c r="B9" s="38"/>
      <c r="C9" s="39" t="s">
        <v>9</v>
      </c>
      <c r="D9" s="40"/>
      <c r="E9" s="140"/>
      <c r="F9" s="42"/>
      <c r="G9" s="43">
        <f>SUBTOTAL(109,G8:G8)</f>
        <v>0</v>
      </c>
    </row>
    <row r="10" spans="2:9" ht="30" customHeight="1">
      <c r="B10" s="132" t="s">
        <v>67</v>
      </c>
      <c r="C10" s="133" t="s">
        <v>10</v>
      </c>
      <c r="D10" s="134"/>
      <c r="E10" s="135"/>
      <c r="F10" s="141"/>
      <c r="G10" s="137"/>
    </row>
    <row r="11" spans="2:9" ht="59.25" customHeight="1">
      <c r="B11" s="138">
        <v>2</v>
      </c>
      <c r="C11" s="294" t="s">
        <v>829</v>
      </c>
      <c r="D11" s="107" t="s">
        <v>8</v>
      </c>
      <c r="E11" s="139">
        <v>3914</v>
      </c>
      <c r="F11" s="36"/>
      <c r="G11" s="37">
        <f>ROUND(F11*E11,2)</f>
        <v>0</v>
      </c>
    </row>
    <row r="12" spans="2:9" ht="59.25" customHeight="1">
      <c r="B12" s="138">
        <v>3</v>
      </c>
      <c r="C12" s="294" t="s">
        <v>830</v>
      </c>
      <c r="D12" s="107" t="s">
        <v>8</v>
      </c>
      <c r="E12" s="139">
        <v>1470</v>
      </c>
      <c r="F12" s="36"/>
      <c r="G12" s="37">
        <f t="shared" ref="G12:G25" si="0">ROUND(F12*E12,2)</f>
        <v>0</v>
      </c>
    </row>
    <row r="13" spans="2:9" ht="59.25" customHeight="1">
      <c r="B13" s="138">
        <v>4</v>
      </c>
      <c r="C13" s="294" t="s">
        <v>831</v>
      </c>
      <c r="D13" s="107" t="s">
        <v>8</v>
      </c>
      <c r="E13" s="139">
        <v>627</v>
      </c>
      <c r="F13" s="36"/>
      <c r="G13" s="37">
        <f t="shared" si="0"/>
        <v>0</v>
      </c>
      <c r="I13" s="447"/>
    </row>
    <row r="14" spans="2:9" ht="59.25" customHeight="1">
      <c r="B14" s="138">
        <v>5</v>
      </c>
      <c r="C14" s="294" t="s">
        <v>832</v>
      </c>
      <c r="D14" s="107" t="s">
        <v>8</v>
      </c>
      <c r="E14" s="139">
        <v>201</v>
      </c>
      <c r="F14" s="36"/>
      <c r="G14" s="37">
        <f t="shared" si="0"/>
        <v>0</v>
      </c>
    </row>
    <row r="15" spans="2:9" ht="59.25" customHeight="1">
      <c r="B15" s="138">
        <v>6</v>
      </c>
      <c r="C15" s="294" t="s">
        <v>833</v>
      </c>
      <c r="D15" s="107" t="s">
        <v>8</v>
      </c>
      <c r="E15" s="139">
        <v>99</v>
      </c>
      <c r="F15" s="36"/>
      <c r="G15" s="37">
        <f t="shared" si="0"/>
        <v>0</v>
      </c>
    </row>
    <row r="16" spans="2:9" ht="59.25" customHeight="1">
      <c r="B16" s="138">
        <v>7</v>
      </c>
      <c r="C16" s="294" t="s">
        <v>834</v>
      </c>
      <c r="D16" s="107" t="s">
        <v>8</v>
      </c>
      <c r="E16" s="139">
        <v>94</v>
      </c>
      <c r="F16" s="36"/>
      <c r="G16" s="37">
        <f t="shared" si="0"/>
        <v>0</v>
      </c>
    </row>
    <row r="17" spans="2:7" ht="59.25" customHeight="1">
      <c r="B17" s="138">
        <v>8</v>
      </c>
      <c r="C17" s="106" t="s">
        <v>464</v>
      </c>
      <c r="D17" s="107" t="s">
        <v>8</v>
      </c>
      <c r="E17" s="139">
        <v>290</v>
      </c>
      <c r="F17" s="36"/>
      <c r="G17" s="37">
        <f t="shared" si="0"/>
        <v>0</v>
      </c>
    </row>
    <row r="18" spans="2:7" ht="59.25" customHeight="1">
      <c r="B18" s="138">
        <v>9</v>
      </c>
      <c r="C18" s="294" t="s">
        <v>835</v>
      </c>
      <c r="D18" s="107" t="s">
        <v>8</v>
      </c>
      <c r="E18" s="139">
        <v>540</v>
      </c>
      <c r="F18" s="36"/>
      <c r="G18" s="37">
        <f t="shared" si="0"/>
        <v>0</v>
      </c>
    </row>
    <row r="19" spans="2:7" ht="59.25" customHeight="1">
      <c r="B19" s="138">
        <v>10</v>
      </c>
      <c r="C19" s="294" t="s">
        <v>836</v>
      </c>
      <c r="D19" s="107" t="s">
        <v>8</v>
      </c>
      <c r="E19" s="139">
        <v>278</v>
      </c>
      <c r="F19" s="36"/>
      <c r="G19" s="37">
        <f t="shared" si="0"/>
        <v>0</v>
      </c>
    </row>
    <row r="20" spans="2:7" ht="59.25" customHeight="1">
      <c r="B20" s="138">
        <v>11</v>
      </c>
      <c r="C20" s="294" t="s">
        <v>837</v>
      </c>
      <c r="D20" s="107" t="s">
        <v>11</v>
      </c>
      <c r="E20" s="139">
        <v>593</v>
      </c>
      <c r="F20" s="36"/>
      <c r="G20" s="37">
        <f t="shared" si="0"/>
        <v>0</v>
      </c>
    </row>
    <row r="21" spans="2:7" ht="59.25" customHeight="1">
      <c r="B21" s="138">
        <v>12</v>
      </c>
      <c r="C21" s="294" t="s">
        <v>838</v>
      </c>
      <c r="D21" s="107" t="s">
        <v>11</v>
      </c>
      <c r="E21" s="139">
        <v>440</v>
      </c>
      <c r="F21" s="36"/>
      <c r="G21" s="37">
        <f t="shared" si="0"/>
        <v>0</v>
      </c>
    </row>
    <row r="22" spans="2:7" ht="59.25" customHeight="1">
      <c r="B22" s="138">
        <v>13</v>
      </c>
      <c r="C22" s="106" t="s">
        <v>465</v>
      </c>
      <c r="D22" s="107" t="s">
        <v>28</v>
      </c>
      <c r="E22" s="139">
        <v>12</v>
      </c>
      <c r="F22" s="36"/>
      <c r="G22" s="37">
        <f t="shared" si="0"/>
        <v>0</v>
      </c>
    </row>
    <row r="23" spans="2:7" ht="59.25" customHeight="1">
      <c r="B23" s="138">
        <v>14</v>
      </c>
      <c r="C23" s="106" t="s">
        <v>466</v>
      </c>
      <c r="D23" s="107" t="s">
        <v>28</v>
      </c>
      <c r="E23" s="139">
        <v>9</v>
      </c>
      <c r="F23" s="36"/>
      <c r="G23" s="37">
        <f t="shared" si="0"/>
        <v>0</v>
      </c>
    </row>
    <row r="24" spans="2:7" ht="35.1" customHeight="1">
      <c r="B24" s="138">
        <v>15</v>
      </c>
      <c r="C24" s="106" t="s">
        <v>391</v>
      </c>
      <c r="D24" s="107" t="s">
        <v>28</v>
      </c>
      <c r="E24" s="139">
        <v>1</v>
      </c>
      <c r="F24" s="36"/>
      <c r="G24" s="37">
        <f t="shared" si="0"/>
        <v>0</v>
      </c>
    </row>
    <row r="25" spans="2:7" ht="35.1" customHeight="1">
      <c r="B25" s="138">
        <v>16</v>
      </c>
      <c r="C25" s="106" t="s">
        <v>392</v>
      </c>
      <c r="D25" s="107" t="s">
        <v>11</v>
      </c>
      <c r="E25" s="139">
        <v>50</v>
      </c>
      <c r="F25" s="36"/>
      <c r="G25" s="37">
        <f t="shared" si="0"/>
        <v>0</v>
      </c>
    </row>
    <row r="26" spans="2:7" ht="30" customHeight="1">
      <c r="B26" s="38"/>
      <c r="C26" s="39" t="s">
        <v>12</v>
      </c>
      <c r="D26" s="40"/>
      <c r="E26" s="140"/>
      <c r="F26" s="42"/>
      <c r="G26" s="43">
        <f>SUBTOTAL(109,G11:G25)</f>
        <v>0</v>
      </c>
    </row>
    <row r="27" spans="2:7" ht="30" customHeight="1">
      <c r="B27" s="142" t="s">
        <v>72</v>
      </c>
      <c r="C27" s="133" t="s">
        <v>13</v>
      </c>
      <c r="D27" s="134"/>
      <c r="E27" s="135"/>
      <c r="F27" s="141"/>
      <c r="G27" s="137"/>
    </row>
    <row r="28" spans="2:7" ht="36" customHeight="1">
      <c r="B28" s="138">
        <v>17</v>
      </c>
      <c r="C28" s="106" t="s">
        <v>467</v>
      </c>
      <c r="D28" s="107" t="s">
        <v>14</v>
      </c>
      <c r="E28" s="139">
        <v>11973</v>
      </c>
      <c r="F28" s="36"/>
      <c r="G28" s="37">
        <f t="shared" ref="G28:G37" si="1">ROUND(F28*E28,2)</f>
        <v>0</v>
      </c>
    </row>
    <row r="29" spans="2:7" ht="40.5" customHeight="1">
      <c r="B29" s="138">
        <v>18</v>
      </c>
      <c r="C29" s="106" t="s">
        <v>468</v>
      </c>
      <c r="D29" s="107" t="s">
        <v>14</v>
      </c>
      <c r="E29" s="139">
        <v>2652</v>
      </c>
      <c r="F29" s="36"/>
      <c r="G29" s="37">
        <f t="shared" si="1"/>
        <v>0</v>
      </c>
    </row>
    <row r="30" spans="2:7" ht="30" customHeight="1">
      <c r="B30" s="138">
        <v>19</v>
      </c>
      <c r="C30" s="106" t="s">
        <v>469</v>
      </c>
      <c r="D30" s="107" t="s">
        <v>8</v>
      </c>
      <c r="E30" s="139">
        <v>26091</v>
      </c>
      <c r="F30" s="36"/>
      <c r="G30" s="37">
        <f t="shared" si="1"/>
        <v>0</v>
      </c>
    </row>
    <row r="31" spans="2:7" ht="30" customHeight="1">
      <c r="B31" s="138">
        <v>20</v>
      </c>
      <c r="C31" s="294" t="s">
        <v>828</v>
      </c>
      <c r="D31" s="107" t="s">
        <v>8</v>
      </c>
      <c r="E31" s="139">
        <v>3200</v>
      </c>
      <c r="F31" s="36"/>
      <c r="G31" s="37">
        <f t="shared" si="1"/>
        <v>0</v>
      </c>
    </row>
    <row r="32" spans="2:7" ht="30" customHeight="1">
      <c r="B32" s="138">
        <v>21</v>
      </c>
      <c r="C32" s="442" t="s">
        <v>1046</v>
      </c>
      <c r="D32" s="107" t="s">
        <v>14</v>
      </c>
      <c r="E32" s="139">
        <v>2700</v>
      </c>
      <c r="F32" s="36"/>
      <c r="G32" s="37">
        <f t="shared" si="1"/>
        <v>0</v>
      </c>
    </row>
    <row r="33" spans="2:7" ht="35.25" customHeight="1">
      <c r="B33" s="138">
        <v>22</v>
      </c>
      <c r="C33" s="106" t="s">
        <v>109</v>
      </c>
      <c r="D33" s="107" t="s">
        <v>14</v>
      </c>
      <c r="E33" s="139">
        <v>2022</v>
      </c>
      <c r="F33" s="36"/>
      <c r="G33" s="37">
        <f t="shared" si="1"/>
        <v>0</v>
      </c>
    </row>
    <row r="34" spans="2:7" ht="38.25" customHeight="1">
      <c r="B34" s="138">
        <v>23</v>
      </c>
      <c r="C34" s="106" t="s">
        <v>110</v>
      </c>
      <c r="D34" s="107" t="s">
        <v>14</v>
      </c>
      <c r="E34" s="139">
        <v>3878</v>
      </c>
      <c r="F34" s="36"/>
      <c r="G34" s="37">
        <f t="shared" si="1"/>
        <v>0</v>
      </c>
    </row>
    <row r="35" spans="2:7" ht="30" customHeight="1">
      <c r="B35" s="138">
        <v>24</v>
      </c>
      <c r="C35" s="106" t="s">
        <v>779</v>
      </c>
      <c r="D35" s="107" t="s">
        <v>8</v>
      </c>
      <c r="E35" s="139">
        <v>10110</v>
      </c>
      <c r="F35" s="36"/>
      <c r="G35" s="37">
        <f t="shared" si="1"/>
        <v>0</v>
      </c>
    </row>
    <row r="36" spans="2:7" ht="30" customHeight="1">
      <c r="B36" s="138">
        <v>25</v>
      </c>
      <c r="C36" s="106" t="s">
        <v>393</v>
      </c>
      <c r="D36" s="107" t="s">
        <v>8</v>
      </c>
      <c r="E36" s="139">
        <v>4087</v>
      </c>
      <c r="F36" s="36"/>
      <c r="G36" s="37">
        <f t="shared" si="1"/>
        <v>0</v>
      </c>
    </row>
    <row r="37" spans="2:7" ht="49.5" customHeight="1">
      <c r="B37" s="138">
        <v>26</v>
      </c>
      <c r="C37" s="106" t="s">
        <v>394</v>
      </c>
      <c r="D37" s="107" t="s">
        <v>14</v>
      </c>
      <c r="E37" s="139">
        <v>1234</v>
      </c>
      <c r="F37" s="36"/>
      <c r="G37" s="37">
        <f t="shared" si="1"/>
        <v>0</v>
      </c>
    </row>
    <row r="38" spans="2:7" ht="30" customHeight="1">
      <c r="B38" s="38"/>
      <c r="C38" s="39" t="s">
        <v>15</v>
      </c>
      <c r="D38" s="40"/>
      <c r="E38" s="140"/>
      <c r="F38" s="42"/>
      <c r="G38" s="43">
        <f>SUBTOTAL(109,G28:G37)</f>
        <v>0</v>
      </c>
    </row>
    <row r="39" spans="2:7" ht="30" customHeight="1">
      <c r="B39" s="142" t="s">
        <v>73</v>
      </c>
      <c r="C39" s="133" t="s">
        <v>16</v>
      </c>
      <c r="D39" s="134"/>
      <c r="E39" s="135"/>
      <c r="F39" s="141"/>
      <c r="G39" s="137"/>
    </row>
    <row r="40" spans="2:7" ht="42.75" customHeight="1">
      <c r="B40" s="143" t="s">
        <v>79</v>
      </c>
      <c r="C40" s="133" t="s">
        <v>17</v>
      </c>
      <c r="D40" s="134"/>
      <c r="E40" s="135"/>
      <c r="F40" s="141"/>
      <c r="G40" s="137"/>
    </row>
    <row r="41" spans="2:7" ht="42.75" customHeight="1">
      <c r="B41" s="138">
        <v>27</v>
      </c>
      <c r="C41" s="106" t="s">
        <v>111</v>
      </c>
      <c r="D41" s="107" t="s">
        <v>8</v>
      </c>
      <c r="E41" s="139">
        <v>8232</v>
      </c>
      <c r="F41" s="36"/>
      <c r="G41" s="37">
        <f>ROUND(F41*E41,2)</f>
        <v>0</v>
      </c>
    </row>
    <row r="42" spans="2:7" ht="42.75" customHeight="1">
      <c r="B42" s="138">
        <v>28</v>
      </c>
      <c r="C42" s="106" t="s">
        <v>395</v>
      </c>
      <c r="D42" s="107" t="s">
        <v>8</v>
      </c>
      <c r="E42" s="139">
        <v>9247</v>
      </c>
      <c r="F42" s="36"/>
      <c r="G42" s="37">
        <f>ROUND(F42*E42,2)</f>
        <v>0</v>
      </c>
    </row>
    <row r="43" spans="2:7" ht="42.75" customHeight="1">
      <c r="B43" s="138">
        <v>29</v>
      </c>
      <c r="C43" s="106" t="s">
        <v>112</v>
      </c>
      <c r="D43" s="107" t="s">
        <v>8</v>
      </c>
      <c r="E43" s="139">
        <v>9159</v>
      </c>
      <c r="F43" s="36"/>
      <c r="G43" s="37">
        <f t="shared" ref="G43:G48" si="2">ROUND(F43*E43,2)</f>
        <v>0</v>
      </c>
    </row>
    <row r="44" spans="2:7" ht="42.75" customHeight="1">
      <c r="B44" s="138">
        <v>30</v>
      </c>
      <c r="C44" s="106" t="s">
        <v>113</v>
      </c>
      <c r="D44" s="107" t="s">
        <v>8</v>
      </c>
      <c r="E44" s="139">
        <v>8144</v>
      </c>
      <c r="F44" s="36"/>
      <c r="G44" s="37">
        <f t="shared" si="2"/>
        <v>0</v>
      </c>
    </row>
    <row r="45" spans="2:7" ht="42.75" customHeight="1">
      <c r="B45" s="138">
        <v>31</v>
      </c>
      <c r="C45" s="106" t="s">
        <v>114</v>
      </c>
      <c r="D45" s="107" t="s">
        <v>8</v>
      </c>
      <c r="E45" s="139">
        <v>8325</v>
      </c>
      <c r="F45" s="36"/>
      <c r="G45" s="37">
        <f t="shared" si="2"/>
        <v>0</v>
      </c>
    </row>
    <row r="46" spans="2:7" ht="42.75" customHeight="1">
      <c r="B46" s="138">
        <v>32</v>
      </c>
      <c r="C46" s="106" t="s">
        <v>115</v>
      </c>
      <c r="D46" s="107" t="s">
        <v>8</v>
      </c>
      <c r="E46" s="139">
        <v>9159</v>
      </c>
      <c r="F46" s="36"/>
      <c r="G46" s="37">
        <f t="shared" si="2"/>
        <v>0</v>
      </c>
    </row>
    <row r="47" spans="2:7" ht="42.75" customHeight="1">
      <c r="B47" s="138">
        <v>33</v>
      </c>
      <c r="C47" s="106" t="s">
        <v>116</v>
      </c>
      <c r="D47" s="107" t="s">
        <v>8</v>
      </c>
      <c r="E47" s="139">
        <v>9159</v>
      </c>
      <c r="F47" s="36"/>
      <c r="G47" s="37">
        <f t="shared" si="2"/>
        <v>0</v>
      </c>
    </row>
    <row r="48" spans="2:7" ht="42.75" customHeight="1">
      <c r="B48" s="138">
        <v>34</v>
      </c>
      <c r="C48" s="106" t="s">
        <v>117</v>
      </c>
      <c r="D48" s="107" t="s">
        <v>8</v>
      </c>
      <c r="E48" s="139">
        <v>8144</v>
      </c>
      <c r="F48" s="36"/>
      <c r="G48" s="37">
        <f t="shared" si="2"/>
        <v>0</v>
      </c>
    </row>
    <row r="49" spans="2:7" ht="42.75" customHeight="1">
      <c r="B49" s="143" t="s">
        <v>80</v>
      </c>
      <c r="C49" s="133" t="s">
        <v>18</v>
      </c>
      <c r="D49" s="134"/>
      <c r="E49" s="135"/>
      <c r="F49" s="141"/>
      <c r="G49" s="137"/>
    </row>
    <row r="50" spans="2:7" ht="42.75" customHeight="1">
      <c r="B50" s="138">
        <v>35</v>
      </c>
      <c r="C50" s="106" t="s">
        <v>396</v>
      </c>
      <c r="D50" s="107" t="s">
        <v>8</v>
      </c>
      <c r="E50" s="139">
        <v>9247</v>
      </c>
      <c r="F50" s="36"/>
      <c r="G50" s="37">
        <f>ROUND(F50*E50,2)</f>
        <v>0</v>
      </c>
    </row>
    <row r="51" spans="2:7" ht="42.75" customHeight="1">
      <c r="B51" s="138">
        <v>36</v>
      </c>
      <c r="C51" s="106" t="s">
        <v>399</v>
      </c>
      <c r="D51" s="107" t="s">
        <v>8</v>
      </c>
      <c r="E51" s="139">
        <v>1862</v>
      </c>
      <c r="F51" s="36"/>
      <c r="G51" s="37">
        <f t="shared" ref="G51:G55" si="3">ROUND(F51*E51,2)</f>
        <v>0</v>
      </c>
    </row>
    <row r="52" spans="2:7" ht="42.75" customHeight="1">
      <c r="B52" s="138">
        <v>37</v>
      </c>
      <c r="C52" s="106" t="s">
        <v>397</v>
      </c>
      <c r="D52" s="107" t="s">
        <v>8</v>
      </c>
      <c r="E52" s="139">
        <v>309</v>
      </c>
      <c r="F52" s="36"/>
      <c r="G52" s="37">
        <f t="shared" si="3"/>
        <v>0</v>
      </c>
    </row>
    <row r="53" spans="2:7" ht="42.75" customHeight="1">
      <c r="B53" s="138">
        <v>38</v>
      </c>
      <c r="C53" s="106" t="s">
        <v>398</v>
      </c>
      <c r="D53" s="107" t="s">
        <v>8</v>
      </c>
      <c r="E53" s="139">
        <v>353</v>
      </c>
      <c r="F53" s="36"/>
      <c r="G53" s="37">
        <f t="shared" si="3"/>
        <v>0</v>
      </c>
    </row>
    <row r="54" spans="2:7" ht="42.75" customHeight="1">
      <c r="B54" s="138">
        <v>39</v>
      </c>
      <c r="C54" s="106" t="s">
        <v>399</v>
      </c>
      <c r="D54" s="107" t="s">
        <v>8</v>
      </c>
      <c r="E54" s="139">
        <v>6570</v>
      </c>
      <c r="F54" s="36"/>
      <c r="G54" s="37">
        <f t="shared" si="3"/>
        <v>0</v>
      </c>
    </row>
    <row r="55" spans="2:7" ht="42.75" customHeight="1">
      <c r="B55" s="138">
        <v>40</v>
      </c>
      <c r="C55" s="106" t="s">
        <v>399</v>
      </c>
      <c r="D55" s="107" t="s">
        <v>8</v>
      </c>
      <c r="E55" s="139">
        <v>375</v>
      </c>
      <c r="F55" s="36"/>
      <c r="G55" s="37">
        <f t="shared" si="3"/>
        <v>0</v>
      </c>
    </row>
    <row r="56" spans="2:7" ht="42.75" customHeight="1">
      <c r="B56" s="143" t="s">
        <v>81</v>
      </c>
      <c r="C56" s="133" t="s">
        <v>119</v>
      </c>
      <c r="D56" s="134"/>
      <c r="E56" s="135"/>
      <c r="F56" s="141"/>
      <c r="G56" s="137"/>
    </row>
    <row r="57" spans="2:7" ht="42.75" customHeight="1">
      <c r="B57" s="138">
        <v>41</v>
      </c>
      <c r="C57" s="106" t="s">
        <v>118</v>
      </c>
      <c r="D57" s="107" t="s">
        <v>8</v>
      </c>
      <c r="E57" s="139">
        <v>6949</v>
      </c>
      <c r="F57" s="36"/>
      <c r="G57" s="37">
        <f t="shared" ref="G57:G58" si="4">ROUND(F57*E57,2)</f>
        <v>0</v>
      </c>
    </row>
    <row r="58" spans="2:7" ht="42.75" customHeight="1">
      <c r="B58" s="138">
        <v>42</v>
      </c>
      <c r="C58" s="106" t="s">
        <v>400</v>
      </c>
      <c r="D58" s="107" t="s">
        <v>8</v>
      </c>
      <c r="E58" s="139">
        <v>2860</v>
      </c>
      <c r="F58" s="36"/>
      <c r="G58" s="37">
        <f t="shared" si="4"/>
        <v>0</v>
      </c>
    </row>
    <row r="59" spans="2:7" ht="42.75" customHeight="1">
      <c r="B59" s="138">
        <v>43</v>
      </c>
      <c r="C59" s="106" t="s">
        <v>121</v>
      </c>
      <c r="D59" s="107" t="s">
        <v>8</v>
      </c>
      <c r="E59" s="139">
        <v>509</v>
      </c>
      <c r="F59" s="36"/>
      <c r="G59" s="37">
        <f>ROUND(F59*E59,2)</f>
        <v>0</v>
      </c>
    </row>
    <row r="60" spans="2:7" ht="42.75" customHeight="1">
      <c r="B60" s="143" t="s">
        <v>82</v>
      </c>
      <c r="C60" s="133" t="s">
        <v>120</v>
      </c>
      <c r="D60" s="134"/>
      <c r="E60" s="135"/>
      <c r="F60" s="141"/>
      <c r="G60" s="137"/>
    </row>
    <row r="61" spans="2:7" ht="42.75" customHeight="1">
      <c r="B61" s="138">
        <v>44</v>
      </c>
      <c r="C61" s="106" t="s">
        <v>122</v>
      </c>
      <c r="D61" s="107" t="s">
        <v>8</v>
      </c>
      <c r="E61" s="139">
        <v>9159</v>
      </c>
      <c r="F61" s="36"/>
      <c r="G61" s="37">
        <f>ROUND(F61*E61,2)</f>
        <v>0</v>
      </c>
    </row>
    <row r="62" spans="2:7" ht="42.75" customHeight="1">
      <c r="B62" s="138"/>
      <c r="C62" s="39" t="s">
        <v>19</v>
      </c>
      <c r="D62" s="40"/>
      <c r="E62" s="140"/>
      <c r="F62" s="42"/>
      <c r="G62" s="43">
        <f>SUBTOTAL(109,G41:G61)</f>
        <v>0</v>
      </c>
    </row>
    <row r="63" spans="2:7" ht="42.75" customHeight="1">
      <c r="B63" s="143" t="s">
        <v>75</v>
      </c>
      <c r="C63" s="133" t="s">
        <v>20</v>
      </c>
      <c r="D63" s="134"/>
      <c r="E63" s="135"/>
      <c r="F63" s="141"/>
      <c r="G63" s="137"/>
    </row>
    <row r="64" spans="2:7" ht="42.75" customHeight="1">
      <c r="B64" s="143" t="s">
        <v>83</v>
      </c>
      <c r="C64" s="133" t="s">
        <v>123</v>
      </c>
      <c r="D64" s="134"/>
      <c r="E64" s="135"/>
      <c r="F64" s="141"/>
      <c r="G64" s="137"/>
    </row>
    <row r="65" spans="2:7" ht="46.5" customHeight="1">
      <c r="B65" s="138">
        <v>45</v>
      </c>
      <c r="C65" s="106" t="s">
        <v>124</v>
      </c>
      <c r="D65" s="107" t="s">
        <v>8</v>
      </c>
      <c r="E65" s="139">
        <v>699</v>
      </c>
      <c r="F65" s="36"/>
      <c r="G65" s="37">
        <f t="shared" ref="G65" si="5">ROUND(F65*E65,2)</f>
        <v>0</v>
      </c>
    </row>
    <row r="66" spans="2:7" ht="45.75" customHeight="1">
      <c r="B66" s="143" t="s">
        <v>84</v>
      </c>
      <c r="C66" s="133" t="s">
        <v>21</v>
      </c>
      <c r="D66" s="134"/>
      <c r="E66" s="135"/>
      <c r="F66" s="141"/>
      <c r="G66" s="137"/>
    </row>
    <row r="67" spans="2:7" ht="42.75" customHeight="1">
      <c r="B67" s="138">
        <v>46</v>
      </c>
      <c r="C67" s="446" t="s">
        <v>1050</v>
      </c>
      <c r="D67" s="107" t="s">
        <v>8</v>
      </c>
      <c r="E67" s="139">
        <v>8144</v>
      </c>
      <c r="F67" s="36"/>
      <c r="G67" s="37">
        <f t="shared" ref="G67:G68" si="6">ROUND(F67*E67,2)</f>
        <v>0</v>
      </c>
    </row>
    <row r="68" spans="2:7" ht="42.75" customHeight="1">
      <c r="B68" s="138">
        <v>47</v>
      </c>
      <c r="C68" s="106" t="s">
        <v>125</v>
      </c>
      <c r="D68" s="107" t="s">
        <v>8</v>
      </c>
      <c r="E68" s="139">
        <v>8144</v>
      </c>
      <c r="F68" s="36"/>
      <c r="G68" s="37">
        <f t="shared" si="6"/>
        <v>0</v>
      </c>
    </row>
    <row r="69" spans="2:7" ht="42.75" customHeight="1">
      <c r="B69" s="138">
        <v>48</v>
      </c>
      <c r="C69" s="446" t="s">
        <v>1049</v>
      </c>
      <c r="D69" s="107" t="s">
        <v>8</v>
      </c>
      <c r="E69" s="139">
        <v>1015</v>
      </c>
      <c r="F69" s="36"/>
      <c r="G69" s="37">
        <f t="shared" ref="G69" si="7">ROUND(F69*E69,2)</f>
        <v>0</v>
      </c>
    </row>
    <row r="70" spans="2:7" ht="42.75" customHeight="1">
      <c r="B70" s="143" t="s">
        <v>85</v>
      </c>
      <c r="C70" s="133" t="s">
        <v>22</v>
      </c>
      <c r="D70" s="134"/>
      <c r="E70" s="135"/>
      <c r="F70" s="141"/>
      <c r="G70" s="137"/>
    </row>
    <row r="71" spans="2:7" ht="47.25" customHeight="1">
      <c r="B71" s="138">
        <v>49</v>
      </c>
      <c r="C71" s="106" t="s">
        <v>700</v>
      </c>
      <c r="D71" s="107" t="s">
        <v>8</v>
      </c>
      <c r="E71" s="139">
        <v>1818</v>
      </c>
      <c r="F71" s="36"/>
      <c r="G71" s="37">
        <f t="shared" ref="G71:G72" si="8">ROUND(F71*E71,2)</f>
        <v>0</v>
      </c>
    </row>
    <row r="72" spans="2:7" ht="51" customHeight="1">
      <c r="B72" s="138">
        <v>50</v>
      </c>
      <c r="C72" s="446" t="s">
        <v>1051</v>
      </c>
      <c r="D72" s="107" t="s">
        <v>8</v>
      </c>
      <c r="E72" s="139">
        <v>503.2</v>
      </c>
      <c r="F72" s="36"/>
      <c r="G72" s="37">
        <f t="shared" si="8"/>
        <v>0</v>
      </c>
    </row>
    <row r="73" spans="2:7" ht="42.75" customHeight="1">
      <c r="B73" s="138"/>
      <c r="C73" s="39" t="s">
        <v>23</v>
      </c>
      <c r="D73" s="40"/>
      <c r="E73" s="140"/>
      <c r="F73" s="42"/>
      <c r="G73" s="43">
        <f>SUBTOTAL(109,G65:G72)</f>
        <v>0</v>
      </c>
    </row>
    <row r="74" spans="2:7" ht="42.75" customHeight="1">
      <c r="B74" s="143" t="s">
        <v>76</v>
      </c>
      <c r="C74" s="133" t="s">
        <v>24</v>
      </c>
      <c r="D74" s="134"/>
      <c r="E74" s="144"/>
      <c r="F74" s="141"/>
      <c r="G74" s="137"/>
    </row>
    <row r="75" spans="2:7" ht="42.75" customHeight="1">
      <c r="B75" s="143" t="s">
        <v>86</v>
      </c>
      <c r="C75" s="133" t="s">
        <v>25</v>
      </c>
      <c r="D75" s="134"/>
      <c r="E75" s="144"/>
      <c r="F75" s="141"/>
      <c r="G75" s="137"/>
    </row>
    <row r="76" spans="2:7" ht="42.75" customHeight="1">
      <c r="B76" s="138">
        <v>51</v>
      </c>
      <c r="C76" s="106" t="s">
        <v>126</v>
      </c>
      <c r="D76" s="107" t="s">
        <v>8</v>
      </c>
      <c r="E76" s="139">
        <v>164.96</v>
      </c>
      <c r="F76" s="36"/>
      <c r="G76" s="37">
        <f>ROUND(F76*E76,2)</f>
        <v>0</v>
      </c>
    </row>
    <row r="77" spans="2:7" ht="42.75" customHeight="1">
      <c r="B77" s="138">
        <v>52</v>
      </c>
      <c r="C77" s="106" t="s">
        <v>127</v>
      </c>
      <c r="D77" s="107" t="s">
        <v>8</v>
      </c>
      <c r="E77" s="139">
        <v>244.43</v>
      </c>
      <c r="F77" s="36"/>
      <c r="G77" s="37">
        <f t="shared" ref="G77:G79" si="9">ROUND(F77*E77,2)</f>
        <v>0</v>
      </c>
    </row>
    <row r="78" spans="2:7" ht="42.75" customHeight="1">
      <c r="B78" s="138">
        <v>53</v>
      </c>
      <c r="C78" s="106" t="s">
        <v>128</v>
      </c>
      <c r="D78" s="107" t="s">
        <v>8</v>
      </c>
      <c r="E78" s="139">
        <v>19.98</v>
      </c>
      <c r="F78" s="36"/>
      <c r="G78" s="37">
        <f t="shared" si="9"/>
        <v>0</v>
      </c>
    </row>
    <row r="79" spans="2:7" ht="42.75" customHeight="1">
      <c r="B79" s="138">
        <v>54</v>
      </c>
      <c r="C79" s="106" t="s">
        <v>470</v>
      </c>
      <c r="D79" s="107" t="s">
        <v>8</v>
      </c>
      <c r="E79" s="139">
        <v>25.98</v>
      </c>
      <c r="F79" s="36"/>
      <c r="G79" s="37">
        <f t="shared" si="9"/>
        <v>0</v>
      </c>
    </row>
    <row r="80" spans="2:7" ht="42.75" customHeight="1">
      <c r="B80" s="143" t="s">
        <v>87</v>
      </c>
      <c r="C80" s="133" t="s">
        <v>26</v>
      </c>
      <c r="D80" s="134"/>
      <c r="E80" s="144"/>
      <c r="F80" s="141"/>
      <c r="G80" s="137"/>
    </row>
    <row r="81" spans="2:7" ht="42.75" customHeight="1">
      <c r="B81" s="138">
        <v>55</v>
      </c>
      <c r="C81" s="106" t="s">
        <v>129</v>
      </c>
      <c r="D81" s="107" t="s">
        <v>28</v>
      </c>
      <c r="E81" s="139">
        <v>118</v>
      </c>
      <c r="F81" s="36"/>
      <c r="G81" s="37">
        <f t="shared" ref="G81:G83" si="10">ROUND(F81*E81,2)</f>
        <v>0</v>
      </c>
    </row>
    <row r="82" spans="2:7" ht="42.75" customHeight="1">
      <c r="B82" s="138">
        <v>56</v>
      </c>
      <c r="C82" s="106" t="s">
        <v>130</v>
      </c>
      <c r="D82" s="107" t="s">
        <v>28</v>
      </c>
      <c r="E82" s="139">
        <v>11</v>
      </c>
      <c r="F82" s="36"/>
      <c r="G82" s="37">
        <f t="shared" si="10"/>
        <v>0</v>
      </c>
    </row>
    <row r="83" spans="2:7" ht="42.75" customHeight="1">
      <c r="B83" s="138">
        <v>57</v>
      </c>
      <c r="C83" s="106" t="s">
        <v>131</v>
      </c>
      <c r="D83" s="107" t="s">
        <v>28</v>
      </c>
      <c r="E83" s="139">
        <v>77</v>
      </c>
      <c r="F83" s="36"/>
      <c r="G83" s="37">
        <f t="shared" si="10"/>
        <v>0</v>
      </c>
    </row>
    <row r="84" spans="2:7" ht="42.75" customHeight="1">
      <c r="B84" s="38"/>
      <c r="C84" s="39" t="s">
        <v>29</v>
      </c>
      <c r="D84" s="40"/>
      <c r="E84" s="140"/>
      <c r="F84" s="42"/>
      <c r="G84" s="43">
        <f>SUBTOTAL(109,G76:G83)</f>
        <v>0</v>
      </c>
    </row>
    <row r="85" spans="2:7" ht="42.75" customHeight="1">
      <c r="B85" s="142" t="s">
        <v>77</v>
      </c>
      <c r="C85" s="133" t="s">
        <v>30</v>
      </c>
      <c r="D85" s="134"/>
      <c r="E85" s="135"/>
      <c r="F85" s="141"/>
      <c r="G85" s="137"/>
    </row>
    <row r="86" spans="2:7" ht="42.75" customHeight="1">
      <c r="B86" s="143" t="s">
        <v>88</v>
      </c>
      <c r="C86" s="133" t="s">
        <v>31</v>
      </c>
      <c r="D86" s="134"/>
      <c r="E86" s="144"/>
      <c r="F86" s="141"/>
      <c r="G86" s="137"/>
    </row>
    <row r="87" spans="2:7" ht="54" customHeight="1">
      <c r="B87" s="138">
        <v>58</v>
      </c>
      <c r="C87" s="106" t="s">
        <v>132</v>
      </c>
      <c r="D87" s="107" t="s">
        <v>11</v>
      </c>
      <c r="E87" s="139">
        <v>102</v>
      </c>
      <c r="F87" s="36"/>
      <c r="G87" s="37">
        <f t="shared" ref="G87:G102" si="11">ROUND(F87*E87,2)</f>
        <v>0</v>
      </c>
    </row>
    <row r="88" spans="2:7" ht="42.75" customHeight="1">
      <c r="B88" s="143" t="s">
        <v>89</v>
      </c>
      <c r="C88" s="133" t="s">
        <v>32</v>
      </c>
      <c r="D88" s="134"/>
      <c r="E88" s="144"/>
      <c r="F88" s="141"/>
      <c r="G88" s="137"/>
    </row>
    <row r="89" spans="2:7" ht="54" customHeight="1">
      <c r="B89" s="138">
        <v>59</v>
      </c>
      <c r="C89" s="106" t="s">
        <v>133</v>
      </c>
      <c r="D89" s="107" t="s">
        <v>11</v>
      </c>
      <c r="E89" s="139">
        <v>4183</v>
      </c>
      <c r="F89" s="36"/>
      <c r="G89" s="37">
        <f t="shared" si="11"/>
        <v>0</v>
      </c>
    </row>
    <row r="90" spans="2:7" ht="52.5" customHeight="1">
      <c r="B90" s="138">
        <v>60</v>
      </c>
      <c r="C90" s="106" t="s">
        <v>134</v>
      </c>
      <c r="D90" s="107" t="s">
        <v>11</v>
      </c>
      <c r="E90" s="139">
        <v>340</v>
      </c>
      <c r="F90" s="36"/>
      <c r="G90" s="37">
        <f t="shared" si="11"/>
        <v>0</v>
      </c>
    </row>
    <row r="91" spans="2:7" ht="42.75" customHeight="1">
      <c r="B91" s="143" t="s">
        <v>90</v>
      </c>
      <c r="C91" s="133" t="s">
        <v>33</v>
      </c>
      <c r="D91" s="134"/>
      <c r="E91" s="144"/>
      <c r="F91" s="141"/>
      <c r="G91" s="137"/>
    </row>
    <row r="92" spans="2:7" ht="52.5" customHeight="1">
      <c r="B92" s="138">
        <v>61</v>
      </c>
      <c r="C92" s="106" t="s">
        <v>471</v>
      </c>
      <c r="D92" s="107" t="s">
        <v>8</v>
      </c>
      <c r="E92" s="139">
        <v>6479</v>
      </c>
      <c r="F92" s="36"/>
      <c r="G92" s="37">
        <f t="shared" si="11"/>
        <v>0</v>
      </c>
    </row>
    <row r="93" spans="2:7" ht="72" customHeight="1">
      <c r="B93" s="138">
        <v>62</v>
      </c>
      <c r="C93" s="106" t="s">
        <v>136</v>
      </c>
      <c r="D93" s="107" t="s">
        <v>8</v>
      </c>
      <c r="E93" s="139">
        <v>91</v>
      </c>
      <c r="F93" s="36"/>
      <c r="G93" s="37">
        <f t="shared" si="11"/>
        <v>0</v>
      </c>
    </row>
    <row r="94" spans="2:7" ht="42.75" customHeight="1">
      <c r="B94" s="143" t="s">
        <v>91</v>
      </c>
      <c r="C94" s="133" t="s">
        <v>34</v>
      </c>
      <c r="D94" s="134"/>
      <c r="E94" s="144"/>
      <c r="F94" s="141"/>
      <c r="G94" s="137"/>
    </row>
    <row r="95" spans="2:7" ht="54.75" customHeight="1">
      <c r="B95" s="138">
        <v>63</v>
      </c>
      <c r="C95" s="106" t="s">
        <v>472</v>
      </c>
      <c r="D95" s="107" t="s">
        <v>8</v>
      </c>
      <c r="E95" s="139">
        <v>323</v>
      </c>
      <c r="F95" s="36"/>
      <c r="G95" s="37">
        <f t="shared" si="11"/>
        <v>0</v>
      </c>
    </row>
    <row r="96" spans="2:7" ht="42.75" customHeight="1">
      <c r="B96" s="143" t="s">
        <v>92</v>
      </c>
      <c r="C96" s="133" t="s">
        <v>138</v>
      </c>
      <c r="D96" s="134"/>
      <c r="E96" s="144"/>
      <c r="F96" s="141"/>
      <c r="G96" s="137"/>
    </row>
    <row r="97" spans="2:7" ht="42.75" customHeight="1">
      <c r="B97" s="138">
        <v>64</v>
      </c>
      <c r="C97" s="106" t="s">
        <v>139</v>
      </c>
      <c r="D97" s="107" t="s">
        <v>8</v>
      </c>
      <c r="E97" s="139">
        <v>54</v>
      </c>
      <c r="F97" s="36"/>
      <c r="G97" s="37">
        <f t="shared" ref="G97" si="12">ROUND(F97*E97,2)</f>
        <v>0</v>
      </c>
    </row>
    <row r="98" spans="2:7" ht="42.75" customHeight="1">
      <c r="B98" s="143" t="s">
        <v>93</v>
      </c>
      <c r="C98" s="133" t="s">
        <v>35</v>
      </c>
      <c r="D98" s="134"/>
      <c r="E98" s="144"/>
      <c r="F98" s="141"/>
      <c r="G98" s="137"/>
    </row>
    <row r="99" spans="2:7" ht="42.75" customHeight="1">
      <c r="B99" s="138">
        <v>65</v>
      </c>
      <c r="C99" s="106" t="s">
        <v>140</v>
      </c>
      <c r="D99" s="107" t="s">
        <v>11</v>
      </c>
      <c r="E99" s="139">
        <v>3905</v>
      </c>
      <c r="F99" s="36"/>
      <c r="G99" s="37">
        <f t="shared" si="11"/>
        <v>0</v>
      </c>
    </row>
    <row r="100" spans="2:7" ht="42.75" customHeight="1">
      <c r="B100" s="143" t="s">
        <v>137</v>
      </c>
      <c r="C100" s="133" t="s">
        <v>142</v>
      </c>
      <c r="D100" s="134"/>
      <c r="E100" s="144"/>
      <c r="F100" s="141"/>
      <c r="G100" s="137"/>
    </row>
    <row r="101" spans="2:7" ht="79.5" customHeight="1">
      <c r="B101" s="138">
        <v>66</v>
      </c>
      <c r="C101" s="106" t="s">
        <v>479</v>
      </c>
      <c r="D101" s="107" t="s">
        <v>8</v>
      </c>
      <c r="E101" s="139">
        <v>375</v>
      </c>
      <c r="F101" s="36"/>
      <c r="G101" s="37">
        <f t="shared" si="11"/>
        <v>0</v>
      </c>
    </row>
    <row r="102" spans="2:7" ht="82.5" customHeight="1">
      <c r="B102" s="138">
        <v>67</v>
      </c>
      <c r="C102" s="106" t="s">
        <v>480</v>
      </c>
      <c r="D102" s="107" t="s">
        <v>8</v>
      </c>
      <c r="E102" s="139">
        <v>88</v>
      </c>
      <c r="F102" s="36"/>
      <c r="G102" s="37">
        <f t="shared" si="11"/>
        <v>0</v>
      </c>
    </row>
    <row r="103" spans="2:7" ht="42.75" customHeight="1">
      <c r="B103" s="38"/>
      <c r="C103" s="39" t="s">
        <v>36</v>
      </c>
      <c r="D103" s="40"/>
      <c r="E103" s="140"/>
      <c r="F103" s="42"/>
      <c r="G103" s="43">
        <f>SUBTOTAL(109,G87:G102)</f>
        <v>0</v>
      </c>
    </row>
    <row r="104" spans="2:7" ht="42.75" customHeight="1">
      <c r="B104" s="132" t="s">
        <v>78</v>
      </c>
      <c r="C104" s="133" t="s">
        <v>1042</v>
      </c>
      <c r="D104" s="134"/>
      <c r="E104" s="135"/>
      <c r="F104" s="136"/>
      <c r="G104" s="137"/>
    </row>
    <row r="105" spans="2:7" ht="42.75" customHeight="1">
      <c r="B105" s="138">
        <v>68</v>
      </c>
      <c r="C105" s="440" t="s">
        <v>1044</v>
      </c>
      <c r="D105" s="441" t="s">
        <v>55</v>
      </c>
      <c r="E105" s="139">
        <v>1</v>
      </c>
      <c r="F105" s="36"/>
      <c r="G105" s="37">
        <f>ROUND(F105*E105,2)</f>
        <v>0</v>
      </c>
    </row>
    <row r="106" spans="2:7" ht="42.75" customHeight="1" thickBot="1">
      <c r="B106" s="38"/>
      <c r="C106" s="39" t="s">
        <v>1043</v>
      </c>
      <c r="D106" s="40"/>
      <c r="E106" s="140"/>
      <c r="F106" s="42"/>
      <c r="G106" s="43">
        <f>SUBTOTAL(109,G105:G105)</f>
        <v>0</v>
      </c>
    </row>
    <row r="107" spans="2:7" ht="30" customHeight="1" thickBot="1">
      <c r="B107" s="499" t="s">
        <v>37</v>
      </c>
      <c r="C107" s="500"/>
      <c r="D107" s="500"/>
      <c r="E107" s="500"/>
      <c r="F107" s="501"/>
      <c r="G107" s="145">
        <f>SUBTOTAL(109,G8:G106)</f>
        <v>0</v>
      </c>
    </row>
    <row r="109" spans="2:7">
      <c r="E109" s="148"/>
    </row>
  </sheetData>
  <sheetProtection sheet="1" objects="1" scenarios="1" selectLockedCells="1"/>
  <mergeCells count="3">
    <mergeCell ref="B2:G2"/>
    <mergeCell ref="B3:G3"/>
    <mergeCell ref="B107:F107"/>
  </mergeCells>
  <pageMargins left="0.7" right="0.7" top="0.75" bottom="0.75" header="0.3" footer="0.3"/>
  <pageSetup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</sheetPr>
  <dimension ref="B1:J131"/>
  <sheetViews>
    <sheetView showZeros="0" topLeftCell="A120" zoomScale="85" zoomScaleNormal="85" zoomScaleSheetLayoutView="85" workbookViewId="0">
      <selection activeCell="F30" sqref="F30"/>
    </sheetView>
  </sheetViews>
  <sheetFormatPr defaultRowHeight="15"/>
  <cols>
    <col min="1" max="1" width="9.140625" style="413"/>
    <col min="2" max="2" width="8.85546875" style="425" customWidth="1"/>
    <col min="3" max="3" width="71.7109375" style="427" customWidth="1"/>
    <col min="4" max="4" width="8.85546875" style="425" customWidth="1"/>
    <col min="5" max="5" width="14.28515625" style="428" customWidth="1"/>
    <col min="6" max="6" width="18.85546875" style="429" customWidth="1"/>
    <col min="7" max="7" width="19.7109375" style="429" customWidth="1"/>
    <col min="8" max="16384" width="9.140625" style="413"/>
  </cols>
  <sheetData>
    <row r="1" spans="2:7" ht="32.25" customHeight="1">
      <c r="B1" s="507" t="s">
        <v>0</v>
      </c>
      <c r="C1" s="507"/>
      <c r="D1" s="507"/>
      <c r="E1" s="507"/>
      <c r="F1" s="507"/>
      <c r="G1" s="507"/>
    </row>
    <row r="2" spans="2:7" ht="33" customHeight="1">
      <c r="B2" s="507" t="s">
        <v>998</v>
      </c>
      <c r="C2" s="507"/>
      <c r="D2" s="507"/>
      <c r="E2" s="507"/>
      <c r="F2" s="507"/>
      <c r="G2" s="507"/>
    </row>
    <row r="3" spans="2:7" ht="15" customHeight="1" thickBot="1">
      <c r="C3" s="54"/>
      <c r="D3" s="54"/>
      <c r="E3" s="426"/>
      <c r="F3" s="56"/>
      <c r="G3" s="56"/>
    </row>
    <row r="4" spans="2:7" ht="45">
      <c r="B4" s="414" t="s">
        <v>1</v>
      </c>
      <c r="C4" s="58" t="s">
        <v>2</v>
      </c>
      <c r="D4" s="59" t="s">
        <v>3</v>
      </c>
      <c r="E4" s="93" t="s">
        <v>4</v>
      </c>
      <c r="F4" s="59" t="s">
        <v>5</v>
      </c>
      <c r="G4" s="60" t="s">
        <v>6</v>
      </c>
    </row>
    <row r="5" spans="2:7" ht="23.25" customHeight="1" thickBot="1">
      <c r="B5" s="415">
        <v>1</v>
      </c>
      <c r="C5" s="416">
        <v>2</v>
      </c>
      <c r="D5" s="417">
        <v>3</v>
      </c>
      <c r="E5" s="418" t="s">
        <v>433</v>
      </c>
      <c r="F5" s="417">
        <v>5</v>
      </c>
      <c r="G5" s="419">
        <v>6</v>
      </c>
    </row>
    <row r="6" spans="2:7" ht="39.950000000000003" customHeight="1">
      <c r="B6" s="275" t="s">
        <v>66</v>
      </c>
      <c r="C6" s="276" t="s">
        <v>785</v>
      </c>
      <c r="D6" s="277"/>
      <c r="E6" s="406"/>
      <c r="F6" s="278"/>
      <c r="G6" s="279"/>
    </row>
    <row r="7" spans="2:7" ht="48" customHeight="1">
      <c r="B7" s="280" t="s">
        <v>878</v>
      </c>
      <c r="C7" s="405" t="s">
        <v>923</v>
      </c>
      <c r="D7" s="268" t="s">
        <v>38</v>
      </c>
      <c r="E7" s="178">
        <v>0.62</v>
      </c>
      <c r="F7" s="412"/>
      <c r="G7" s="282">
        <f t="shared" ref="G7:G26" si="0">ROUND(E7*F7,2)</f>
        <v>0</v>
      </c>
    </row>
    <row r="8" spans="2:7" ht="42.75" customHeight="1">
      <c r="B8" s="280" t="s">
        <v>879</v>
      </c>
      <c r="C8" s="405" t="s">
        <v>482</v>
      </c>
      <c r="D8" s="268" t="s">
        <v>14</v>
      </c>
      <c r="E8" s="178">
        <v>81.56</v>
      </c>
      <c r="F8" s="412"/>
      <c r="G8" s="282">
        <f t="shared" si="0"/>
        <v>0</v>
      </c>
    </row>
    <row r="9" spans="2:7" ht="42.75" customHeight="1">
      <c r="B9" s="280" t="s">
        <v>880</v>
      </c>
      <c r="C9" s="405" t="s">
        <v>483</v>
      </c>
      <c r="D9" s="268" t="s">
        <v>14</v>
      </c>
      <c r="E9" s="178">
        <v>81.56</v>
      </c>
      <c r="F9" s="412"/>
      <c r="G9" s="282">
        <f t="shared" si="0"/>
        <v>0</v>
      </c>
    </row>
    <row r="10" spans="2:7" ht="48" customHeight="1">
      <c r="B10" s="280" t="s">
        <v>433</v>
      </c>
      <c r="C10" s="405" t="s">
        <v>499</v>
      </c>
      <c r="D10" s="268" t="s">
        <v>14</v>
      </c>
      <c r="E10" s="178">
        <v>448.7</v>
      </c>
      <c r="F10" s="412"/>
      <c r="G10" s="282">
        <f t="shared" si="0"/>
        <v>0</v>
      </c>
    </row>
    <row r="11" spans="2:7" ht="48" customHeight="1">
      <c r="B11" s="280" t="s">
        <v>881</v>
      </c>
      <c r="C11" s="405" t="s">
        <v>701</v>
      </c>
      <c r="D11" s="268" t="s">
        <v>14</v>
      </c>
      <c r="E11" s="178">
        <v>448.7</v>
      </c>
      <c r="F11" s="412"/>
      <c r="G11" s="282">
        <f t="shared" si="0"/>
        <v>0</v>
      </c>
    </row>
    <row r="12" spans="2:7" ht="48" customHeight="1">
      <c r="B12" s="280" t="s">
        <v>882</v>
      </c>
      <c r="C12" s="405" t="s">
        <v>507</v>
      </c>
      <c r="D12" s="268" t="s">
        <v>8</v>
      </c>
      <c r="E12" s="178">
        <v>1994</v>
      </c>
      <c r="F12" s="412"/>
      <c r="G12" s="282">
        <f t="shared" si="0"/>
        <v>0</v>
      </c>
    </row>
    <row r="13" spans="2:7" ht="48" customHeight="1">
      <c r="B13" s="280" t="s">
        <v>883</v>
      </c>
      <c r="C13" s="283" t="s">
        <v>603</v>
      </c>
      <c r="D13" s="268" t="s">
        <v>11</v>
      </c>
      <c r="E13" s="178">
        <v>623.20000000000005</v>
      </c>
      <c r="F13" s="412"/>
      <c r="G13" s="282">
        <f t="shared" si="0"/>
        <v>0</v>
      </c>
    </row>
    <row r="14" spans="2:7" ht="48" customHeight="1">
      <c r="B14" s="280" t="s">
        <v>884</v>
      </c>
      <c r="C14" s="281" t="s">
        <v>786</v>
      </c>
      <c r="D14" s="268" t="s">
        <v>14</v>
      </c>
      <c r="E14" s="178">
        <v>56.09</v>
      </c>
      <c r="F14" s="412"/>
      <c r="G14" s="282">
        <f t="shared" si="0"/>
        <v>0</v>
      </c>
    </row>
    <row r="15" spans="2:7" ht="48" customHeight="1">
      <c r="B15" s="280" t="s">
        <v>885</v>
      </c>
      <c r="C15" s="283" t="s">
        <v>787</v>
      </c>
      <c r="D15" s="268" t="s">
        <v>11</v>
      </c>
      <c r="E15" s="178">
        <v>623.20000000000005</v>
      </c>
      <c r="F15" s="412"/>
      <c r="G15" s="282">
        <f t="shared" si="0"/>
        <v>0</v>
      </c>
    </row>
    <row r="16" spans="2:7" ht="48" customHeight="1">
      <c r="B16" s="280" t="s">
        <v>886</v>
      </c>
      <c r="C16" s="283" t="s">
        <v>788</v>
      </c>
      <c r="D16" s="268" t="s">
        <v>789</v>
      </c>
      <c r="E16" s="178">
        <v>105</v>
      </c>
      <c r="F16" s="412"/>
      <c r="G16" s="282">
        <f t="shared" si="0"/>
        <v>0</v>
      </c>
    </row>
    <row r="17" spans="2:7" ht="48" customHeight="1">
      <c r="B17" s="280" t="s">
        <v>887</v>
      </c>
      <c r="C17" s="283" t="s">
        <v>790</v>
      </c>
      <c r="D17" s="268" t="s">
        <v>28</v>
      </c>
      <c r="E17" s="178">
        <v>12</v>
      </c>
      <c r="F17" s="412"/>
      <c r="G17" s="282">
        <f t="shared" si="0"/>
        <v>0</v>
      </c>
    </row>
    <row r="18" spans="2:7" ht="48" customHeight="1">
      <c r="B18" s="280" t="s">
        <v>888</v>
      </c>
      <c r="C18" s="283" t="s">
        <v>791</v>
      </c>
      <c r="D18" s="268" t="s">
        <v>28</v>
      </c>
      <c r="E18" s="178">
        <v>7</v>
      </c>
      <c r="F18" s="412"/>
      <c r="G18" s="282">
        <f t="shared" si="0"/>
        <v>0</v>
      </c>
    </row>
    <row r="19" spans="2:7" ht="48" customHeight="1">
      <c r="B19" s="280" t="s">
        <v>889</v>
      </c>
      <c r="C19" s="281" t="s">
        <v>792</v>
      </c>
      <c r="D19" s="268" t="s">
        <v>28</v>
      </c>
      <c r="E19" s="178">
        <v>15</v>
      </c>
      <c r="F19" s="412"/>
      <c r="G19" s="282">
        <f t="shared" si="0"/>
        <v>0</v>
      </c>
    </row>
    <row r="20" spans="2:7" ht="48" customHeight="1">
      <c r="B20" s="280" t="s">
        <v>890</v>
      </c>
      <c r="C20" s="405" t="s">
        <v>706</v>
      </c>
      <c r="D20" s="268" t="s">
        <v>618</v>
      </c>
      <c r="E20" s="178">
        <v>3</v>
      </c>
      <c r="F20" s="412"/>
      <c r="G20" s="282">
        <f t="shared" si="0"/>
        <v>0</v>
      </c>
    </row>
    <row r="21" spans="2:7" ht="48" customHeight="1">
      <c r="B21" s="280" t="s">
        <v>891</v>
      </c>
      <c r="C21" s="405" t="s">
        <v>704</v>
      </c>
      <c r="D21" s="268" t="s">
        <v>619</v>
      </c>
      <c r="E21" s="178">
        <v>3</v>
      </c>
      <c r="F21" s="412"/>
      <c r="G21" s="282">
        <f t="shared" si="0"/>
        <v>0</v>
      </c>
    </row>
    <row r="22" spans="2:7" ht="48" customHeight="1">
      <c r="B22" s="280" t="s">
        <v>892</v>
      </c>
      <c r="C22" s="405" t="s">
        <v>705</v>
      </c>
      <c r="D22" s="268" t="s">
        <v>619</v>
      </c>
      <c r="E22" s="178">
        <v>3</v>
      </c>
      <c r="F22" s="412"/>
      <c r="G22" s="282">
        <f t="shared" si="0"/>
        <v>0</v>
      </c>
    </row>
    <row r="23" spans="2:7" ht="48" customHeight="1">
      <c r="B23" s="280" t="s">
        <v>893</v>
      </c>
      <c r="C23" s="283" t="s">
        <v>650</v>
      </c>
      <c r="D23" s="268" t="s">
        <v>11</v>
      </c>
      <c r="E23" s="178">
        <v>623.20000000000005</v>
      </c>
      <c r="F23" s="412"/>
      <c r="G23" s="282">
        <f t="shared" si="0"/>
        <v>0</v>
      </c>
    </row>
    <row r="24" spans="2:7" ht="48" customHeight="1">
      <c r="B24" s="280" t="s">
        <v>894</v>
      </c>
      <c r="C24" s="405" t="s">
        <v>620</v>
      </c>
      <c r="D24" s="268" t="s">
        <v>14</v>
      </c>
      <c r="E24" s="178">
        <v>357.66</v>
      </c>
      <c r="F24" s="412"/>
      <c r="G24" s="282">
        <f t="shared" si="0"/>
        <v>0</v>
      </c>
    </row>
    <row r="25" spans="2:7" ht="48" customHeight="1">
      <c r="B25" s="280" t="s">
        <v>895</v>
      </c>
      <c r="C25" s="405" t="s">
        <v>489</v>
      </c>
      <c r="D25" s="284" t="s">
        <v>793</v>
      </c>
      <c r="E25" s="178">
        <v>472.64</v>
      </c>
      <c r="F25" s="412"/>
      <c r="G25" s="282">
        <f t="shared" si="0"/>
        <v>0</v>
      </c>
    </row>
    <row r="26" spans="2:7" ht="48" customHeight="1">
      <c r="B26" s="280" t="s">
        <v>896</v>
      </c>
      <c r="C26" s="405" t="s">
        <v>490</v>
      </c>
      <c r="D26" s="268" t="s">
        <v>14</v>
      </c>
      <c r="E26" s="178">
        <v>472.64</v>
      </c>
      <c r="F26" s="412"/>
      <c r="G26" s="282">
        <f t="shared" si="0"/>
        <v>0</v>
      </c>
    </row>
    <row r="27" spans="2:7" ht="39.950000000000003" customHeight="1">
      <c r="B27" s="420"/>
      <c r="C27" s="73" t="s">
        <v>924</v>
      </c>
      <c r="D27" s="421"/>
      <c r="E27" s="95"/>
      <c r="F27" s="95"/>
      <c r="G27" s="286">
        <f>SUBTOTAL(109,G7:G26)</f>
        <v>0</v>
      </c>
    </row>
    <row r="28" spans="2:7" ht="39.950000000000003" customHeight="1">
      <c r="B28" s="51" t="s">
        <v>67</v>
      </c>
      <c r="C28" s="287" t="s">
        <v>1018</v>
      </c>
      <c r="D28" s="288"/>
      <c r="E28" s="407"/>
      <c r="F28" s="95"/>
      <c r="G28" s="282" t="s">
        <v>100</v>
      </c>
    </row>
    <row r="29" spans="2:7" ht="39" customHeight="1">
      <c r="B29" s="280" t="s">
        <v>897</v>
      </c>
      <c r="C29" s="405" t="s">
        <v>482</v>
      </c>
      <c r="D29" s="268" t="s">
        <v>14</v>
      </c>
      <c r="E29" s="178">
        <v>10.88</v>
      </c>
      <c r="F29" s="412"/>
      <c r="G29" s="282">
        <f t="shared" ref="G29:G47" si="1">ROUND(E29*F29,2)</f>
        <v>0</v>
      </c>
    </row>
    <row r="30" spans="2:7" ht="39" customHeight="1">
      <c r="B30" s="280" t="s">
        <v>898</v>
      </c>
      <c r="C30" s="405" t="s">
        <v>483</v>
      </c>
      <c r="D30" s="268" t="s">
        <v>14</v>
      </c>
      <c r="E30" s="178">
        <v>10.88</v>
      </c>
      <c r="F30" s="412"/>
      <c r="G30" s="282">
        <f t="shared" si="1"/>
        <v>0</v>
      </c>
    </row>
    <row r="31" spans="2:7" ht="39" customHeight="1">
      <c r="B31" s="280" t="s">
        <v>899</v>
      </c>
      <c r="C31" s="405" t="s">
        <v>499</v>
      </c>
      <c r="D31" s="268" t="s">
        <v>14</v>
      </c>
      <c r="E31" s="178">
        <v>2.94</v>
      </c>
      <c r="F31" s="412"/>
      <c r="G31" s="282">
        <f t="shared" si="1"/>
        <v>0</v>
      </c>
    </row>
    <row r="32" spans="2:7" ht="39" customHeight="1">
      <c r="B32" s="280" t="s">
        <v>900</v>
      </c>
      <c r="C32" s="405" t="s">
        <v>701</v>
      </c>
      <c r="D32" s="268" t="s">
        <v>14</v>
      </c>
      <c r="E32" s="178">
        <v>2.94</v>
      </c>
      <c r="F32" s="412"/>
      <c r="G32" s="282">
        <f t="shared" si="1"/>
        <v>0</v>
      </c>
    </row>
    <row r="33" spans="2:7" ht="39" customHeight="1">
      <c r="B33" s="280" t="s">
        <v>901</v>
      </c>
      <c r="C33" s="405" t="s">
        <v>507</v>
      </c>
      <c r="D33" s="268" t="s">
        <v>8</v>
      </c>
      <c r="E33" s="178">
        <v>12.64</v>
      </c>
      <c r="F33" s="412"/>
      <c r="G33" s="282">
        <f t="shared" si="1"/>
        <v>0</v>
      </c>
    </row>
    <row r="34" spans="2:7" ht="39" customHeight="1">
      <c r="B34" s="280" t="s">
        <v>902</v>
      </c>
      <c r="C34" s="283" t="s">
        <v>603</v>
      </c>
      <c r="D34" s="268" t="s">
        <v>11</v>
      </c>
      <c r="E34" s="178">
        <v>2</v>
      </c>
      <c r="F34" s="412"/>
      <c r="G34" s="282">
        <f t="shared" si="1"/>
        <v>0</v>
      </c>
    </row>
    <row r="35" spans="2:7" ht="39" customHeight="1">
      <c r="B35" s="280" t="s">
        <v>903</v>
      </c>
      <c r="C35" s="281" t="s">
        <v>794</v>
      </c>
      <c r="D35" s="268" t="s">
        <v>14</v>
      </c>
      <c r="E35" s="178">
        <v>0.38</v>
      </c>
      <c r="F35" s="412"/>
      <c r="G35" s="282">
        <f t="shared" si="1"/>
        <v>0</v>
      </c>
    </row>
    <row r="36" spans="2:7" ht="45.75" customHeight="1">
      <c r="B36" s="280" t="s">
        <v>904</v>
      </c>
      <c r="C36" s="283" t="s">
        <v>795</v>
      </c>
      <c r="D36" s="268" t="s">
        <v>11</v>
      </c>
      <c r="E36" s="178">
        <v>2</v>
      </c>
      <c r="F36" s="412"/>
      <c r="G36" s="282">
        <f t="shared" si="1"/>
        <v>0</v>
      </c>
    </row>
    <row r="37" spans="2:7" ht="45.75" customHeight="1">
      <c r="B37" s="280" t="s">
        <v>905</v>
      </c>
      <c r="C37" s="283" t="s">
        <v>796</v>
      </c>
      <c r="D37" s="268" t="s">
        <v>28</v>
      </c>
      <c r="E37" s="178">
        <v>1</v>
      </c>
      <c r="F37" s="412"/>
      <c r="G37" s="282">
        <f t="shared" si="1"/>
        <v>0</v>
      </c>
    </row>
    <row r="38" spans="2:7" ht="45.75" customHeight="1">
      <c r="B38" s="280" t="s">
        <v>906</v>
      </c>
      <c r="C38" s="283" t="s">
        <v>797</v>
      </c>
      <c r="D38" s="268" t="s">
        <v>28</v>
      </c>
      <c r="E38" s="178">
        <v>2</v>
      </c>
      <c r="F38" s="412"/>
      <c r="G38" s="282">
        <f t="shared" si="1"/>
        <v>0</v>
      </c>
    </row>
    <row r="39" spans="2:7" ht="37.5" customHeight="1">
      <c r="B39" s="280" t="s">
        <v>907</v>
      </c>
      <c r="C39" s="281" t="s">
        <v>798</v>
      </c>
      <c r="D39" s="268" t="s">
        <v>14</v>
      </c>
      <c r="E39" s="178">
        <v>0.14000000000000001</v>
      </c>
      <c r="F39" s="412"/>
      <c r="G39" s="282">
        <f t="shared" si="1"/>
        <v>0</v>
      </c>
    </row>
    <row r="40" spans="2:7" ht="32.25" customHeight="1">
      <c r="B40" s="280" t="s">
        <v>908</v>
      </c>
      <c r="C40" s="405" t="s">
        <v>706</v>
      </c>
      <c r="D40" s="268" t="s">
        <v>618</v>
      </c>
      <c r="E40" s="178">
        <v>1</v>
      </c>
      <c r="F40" s="412"/>
      <c r="G40" s="282">
        <f t="shared" si="1"/>
        <v>0</v>
      </c>
    </row>
    <row r="41" spans="2:7" ht="32.25" customHeight="1">
      <c r="B41" s="280" t="s">
        <v>877</v>
      </c>
      <c r="C41" s="405" t="s">
        <v>704</v>
      </c>
      <c r="D41" s="268" t="s">
        <v>619</v>
      </c>
      <c r="E41" s="178">
        <v>1</v>
      </c>
      <c r="F41" s="412"/>
      <c r="G41" s="282">
        <f t="shared" si="1"/>
        <v>0</v>
      </c>
    </row>
    <row r="42" spans="2:7" ht="32.25" customHeight="1">
      <c r="B42" s="280" t="s">
        <v>909</v>
      </c>
      <c r="C42" s="405" t="s">
        <v>705</v>
      </c>
      <c r="D42" s="268" t="s">
        <v>619</v>
      </c>
      <c r="E42" s="178">
        <v>1</v>
      </c>
      <c r="F42" s="412"/>
      <c r="G42" s="282">
        <f t="shared" si="1"/>
        <v>0</v>
      </c>
    </row>
    <row r="43" spans="2:7" ht="42.75" customHeight="1">
      <c r="B43" s="280" t="s">
        <v>910</v>
      </c>
      <c r="C43" s="405" t="s">
        <v>620</v>
      </c>
      <c r="D43" s="284" t="s">
        <v>793</v>
      </c>
      <c r="E43" s="178">
        <v>2</v>
      </c>
      <c r="F43" s="412"/>
      <c r="G43" s="282">
        <f t="shared" si="1"/>
        <v>0</v>
      </c>
    </row>
    <row r="44" spans="2:7" ht="42.75" customHeight="1">
      <c r="B44" s="280" t="s">
        <v>911</v>
      </c>
      <c r="C44" s="405" t="s">
        <v>489</v>
      </c>
      <c r="D44" s="284" t="s">
        <v>793</v>
      </c>
      <c r="E44" s="178">
        <v>5.05</v>
      </c>
      <c r="F44" s="412"/>
      <c r="G44" s="282">
        <f t="shared" si="1"/>
        <v>0</v>
      </c>
    </row>
    <row r="45" spans="2:7" ht="42.75" customHeight="1">
      <c r="B45" s="280" t="s">
        <v>912</v>
      </c>
      <c r="C45" s="405" t="s">
        <v>490</v>
      </c>
      <c r="D45" s="268" t="s">
        <v>14</v>
      </c>
      <c r="E45" s="178">
        <v>0.83</v>
      </c>
      <c r="F45" s="412"/>
      <c r="G45" s="282">
        <f t="shared" si="1"/>
        <v>0</v>
      </c>
    </row>
    <row r="46" spans="2:7" ht="45.75" customHeight="1">
      <c r="B46" s="280" t="s">
        <v>913</v>
      </c>
      <c r="C46" s="283" t="s">
        <v>926</v>
      </c>
      <c r="D46" s="268" t="s">
        <v>40</v>
      </c>
      <c r="E46" s="178">
        <v>2</v>
      </c>
      <c r="F46" s="412"/>
      <c r="G46" s="282">
        <f t="shared" si="1"/>
        <v>0</v>
      </c>
    </row>
    <row r="47" spans="2:7" ht="45.75" customHeight="1">
      <c r="B47" s="280" t="s">
        <v>914</v>
      </c>
      <c r="C47" s="283" t="s">
        <v>925</v>
      </c>
      <c r="D47" s="268" t="s">
        <v>28</v>
      </c>
      <c r="E47" s="178">
        <v>2</v>
      </c>
      <c r="F47" s="412"/>
      <c r="G47" s="282">
        <f t="shared" si="1"/>
        <v>0</v>
      </c>
    </row>
    <row r="48" spans="2:7" ht="39.950000000000003" customHeight="1">
      <c r="B48" s="420"/>
      <c r="C48" s="73" t="s">
        <v>799</v>
      </c>
      <c r="D48" s="421"/>
      <c r="E48" s="422"/>
      <c r="F48" s="95"/>
      <c r="G48" s="286">
        <f>SUBTOTAL(109,G29:G47)</f>
        <v>0</v>
      </c>
    </row>
    <row r="49" spans="2:7" ht="39.950000000000003" customHeight="1">
      <c r="B49" s="51" t="s">
        <v>72</v>
      </c>
      <c r="C49" s="289" t="s">
        <v>1017</v>
      </c>
      <c r="D49" s="68"/>
      <c r="E49" s="408"/>
      <c r="F49" s="95"/>
      <c r="G49" s="282" t="s">
        <v>100</v>
      </c>
    </row>
    <row r="50" spans="2:7" ht="38.25" customHeight="1">
      <c r="B50" s="280" t="s">
        <v>927</v>
      </c>
      <c r="C50" s="405" t="s">
        <v>482</v>
      </c>
      <c r="D50" s="268" t="s">
        <v>14</v>
      </c>
      <c r="E50" s="178">
        <v>10.88</v>
      </c>
      <c r="F50" s="412"/>
      <c r="G50" s="282">
        <f t="shared" ref="G50:G68" si="2">ROUND(E50*F50,2)</f>
        <v>0</v>
      </c>
    </row>
    <row r="51" spans="2:7" ht="38.25" customHeight="1">
      <c r="B51" s="280" t="s">
        <v>928</v>
      </c>
      <c r="C51" s="405" t="s">
        <v>483</v>
      </c>
      <c r="D51" s="268" t="s">
        <v>14</v>
      </c>
      <c r="E51" s="178">
        <v>10.88</v>
      </c>
      <c r="F51" s="412"/>
      <c r="G51" s="282">
        <f t="shared" si="2"/>
        <v>0</v>
      </c>
    </row>
    <row r="52" spans="2:7" ht="38.25" customHeight="1">
      <c r="B52" s="280" t="s">
        <v>929</v>
      </c>
      <c r="C52" s="405" t="s">
        <v>499</v>
      </c>
      <c r="D52" s="268" t="s">
        <v>14</v>
      </c>
      <c r="E52" s="178">
        <v>2.37</v>
      </c>
      <c r="F52" s="412"/>
      <c r="G52" s="282">
        <f t="shared" si="2"/>
        <v>0</v>
      </c>
    </row>
    <row r="53" spans="2:7" ht="38.25" customHeight="1">
      <c r="B53" s="280" t="s">
        <v>930</v>
      </c>
      <c r="C53" s="405" t="s">
        <v>701</v>
      </c>
      <c r="D53" s="268" t="s">
        <v>14</v>
      </c>
      <c r="E53" s="409">
        <v>2.37</v>
      </c>
      <c r="F53" s="412"/>
      <c r="G53" s="282">
        <f t="shared" si="2"/>
        <v>0</v>
      </c>
    </row>
    <row r="54" spans="2:7" ht="38.25" customHeight="1">
      <c r="B54" s="280" t="s">
        <v>931</v>
      </c>
      <c r="C54" s="405" t="s">
        <v>507</v>
      </c>
      <c r="D54" s="268" t="s">
        <v>8</v>
      </c>
      <c r="E54" s="409">
        <v>8.6</v>
      </c>
      <c r="F54" s="412"/>
      <c r="G54" s="282">
        <f t="shared" si="2"/>
        <v>0</v>
      </c>
    </row>
    <row r="55" spans="2:7" ht="38.25" customHeight="1">
      <c r="B55" s="280" t="s">
        <v>932</v>
      </c>
      <c r="C55" s="283" t="s">
        <v>603</v>
      </c>
      <c r="D55" s="268" t="s">
        <v>11</v>
      </c>
      <c r="E55" s="409">
        <v>2</v>
      </c>
      <c r="F55" s="412"/>
      <c r="G55" s="282">
        <f t="shared" si="2"/>
        <v>0</v>
      </c>
    </row>
    <row r="56" spans="2:7" ht="38.25" customHeight="1">
      <c r="B56" s="280" t="s">
        <v>933</v>
      </c>
      <c r="C56" s="283" t="s">
        <v>604</v>
      </c>
      <c r="D56" s="284" t="s">
        <v>793</v>
      </c>
      <c r="E56" s="409">
        <v>0.33</v>
      </c>
      <c r="F56" s="412"/>
      <c r="G56" s="282">
        <f t="shared" si="2"/>
        <v>0</v>
      </c>
    </row>
    <row r="57" spans="2:7" ht="50.25" customHeight="1">
      <c r="B57" s="280" t="s">
        <v>934</v>
      </c>
      <c r="C57" s="283" t="s">
        <v>800</v>
      </c>
      <c r="D57" s="268" t="s">
        <v>11</v>
      </c>
      <c r="E57" s="409">
        <v>2</v>
      </c>
      <c r="F57" s="412"/>
      <c r="G57" s="282">
        <f t="shared" si="2"/>
        <v>0</v>
      </c>
    </row>
    <row r="58" spans="2:7" ht="50.25" customHeight="1">
      <c r="B58" s="280" t="s">
        <v>935</v>
      </c>
      <c r="C58" s="283" t="s">
        <v>949</v>
      </c>
      <c r="D58" s="268" t="s">
        <v>28</v>
      </c>
      <c r="E58" s="409">
        <v>1</v>
      </c>
      <c r="F58" s="412"/>
      <c r="G58" s="282">
        <f t="shared" si="2"/>
        <v>0</v>
      </c>
    </row>
    <row r="59" spans="2:7" ht="50.25" customHeight="1">
      <c r="B59" s="280" t="s">
        <v>936</v>
      </c>
      <c r="C59" s="283" t="s">
        <v>801</v>
      </c>
      <c r="D59" s="268" t="s">
        <v>28</v>
      </c>
      <c r="E59" s="178">
        <v>2</v>
      </c>
      <c r="F59" s="412"/>
      <c r="G59" s="282">
        <f t="shared" si="2"/>
        <v>0</v>
      </c>
    </row>
    <row r="60" spans="2:7" ht="29.25" customHeight="1">
      <c r="B60" s="280" t="s">
        <v>937</v>
      </c>
      <c r="C60" s="281" t="s">
        <v>676</v>
      </c>
      <c r="D60" s="268" t="s">
        <v>14</v>
      </c>
      <c r="E60" s="178">
        <v>0.14000000000000001</v>
      </c>
      <c r="F60" s="412"/>
      <c r="G60" s="282">
        <f t="shared" si="2"/>
        <v>0</v>
      </c>
    </row>
    <row r="61" spans="2:7" ht="29.25" customHeight="1">
      <c r="B61" s="280" t="s">
        <v>938</v>
      </c>
      <c r="C61" s="405" t="s">
        <v>706</v>
      </c>
      <c r="D61" s="268" t="s">
        <v>618</v>
      </c>
      <c r="E61" s="178">
        <v>1</v>
      </c>
      <c r="F61" s="412"/>
      <c r="G61" s="282">
        <f t="shared" si="2"/>
        <v>0</v>
      </c>
    </row>
    <row r="62" spans="2:7" ht="29.25" customHeight="1">
      <c r="B62" s="280" t="s">
        <v>939</v>
      </c>
      <c r="C62" s="405" t="s">
        <v>704</v>
      </c>
      <c r="D62" s="268" t="s">
        <v>619</v>
      </c>
      <c r="E62" s="178">
        <v>1</v>
      </c>
      <c r="F62" s="412"/>
      <c r="G62" s="282">
        <f t="shared" si="2"/>
        <v>0</v>
      </c>
    </row>
    <row r="63" spans="2:7" ht="36" customHeight="1">
      <c r="B63" s="280" t="s">
        <v>940</v>
      </c>
      <c r="C63" s="405" t="s">
        <v>705</v>
      </c>
      <c r="D63" s="268" t="s">
        <v>619</v>
      </c>
      <c r="E63" s="178">
        <v>1</v>
      </c>
      <c r="F63" s="412"/>
      <c r="G63" s="282">
        <f t="shared" si="2"/>
        <v>0</v>
      </c>
    </row>
    <row r="64" spans="2:7" ht="36" customHeight="1">
      <c r="B64" s="280" t="s">
        <v>941</v>
      </c>
      <c r="C64" s="405" t="s">
        <v>620</v>
      </c>
      <c r="D64" s="268" t="s">
        <v>14</v>
      </c>
      <c r="E64" s="178">
        <v>1.73</v>
      </c>
      <c r="F64" s="412"/>
      <c r="G64" s="282">
        <f t="shared" si="2"/>
        <v>0</v>
      </c>
    </row>
    <row r="65" spans="2:7" ht="36" customHeight="1">
      <c r="B65" s="280" t="s">
        <v>942</v>
      </c>
      <c r="C65" s="405" t="s">
        <v>489</v>
      </c>
      <c r="D65" s="268" t="s">
        <v>14</v>
      </c>
      <c r="E65" s="178">
        <v>2.4300000000000002</v>
      </c>
      <c r="F65" s="412"/>
      <c r="G65" s="282">
        <f t="shared" si="2"/>
        <v>0</v>
      </c>
    </row>
    <row r="66" spans="2:7" ht="36" customHeight="1">
      <c r="B66" s="280" t="s">
        <v>943</v>
      </c>
      <c r="C66" s="405" t="s">
        <v>490</v>
      </c>
      <c r="D66" s="268" t="s">
        <v>14</v>
      </c>
      <c r="E66" s="178">
        <v>2.31</v>
      </c>
      <c r="F66" s="412"/>
      <c r="G66" s="282">
        <f t="shared" si="2"/>
        <v>0</v>
      </c>
    </row>
    <row r="67" spans="2:7" ht="50.25" customHeight="1">
      <c r="B67" s="280" t="s">
        <v>944</v>
      </c>
      <c r="C67" s="283" t="s">
        <v>950</v>
      </c>
      <c r="D67" s="268" t="s">
        <v>40</v>
      </c>
      <c r="E67" s="178">
        <v>2</v>
      </c>
      <c r="F67" s="412"/>
      <c r="G67" s="282">
        <f t="shared" si="2"/>
        <v>0</v>
      </c>
    </row>
    <row r="68" spans="2:7" ht="50.25" customHeight="1">
      <c r="B68" s="280" t="s">
        <v>945</v>
      </c>
      <c r="C68" s="283" t="s">
        <v>951</v>
      </c>
      <c r="D68" s="268" t="s">
        <v>28</v>
      </c>
      <c r="E68" s="178">
        <v>2</v>
      </c>
      <c r="F68" s="412"/>
      <c r="G68" s="282">
        <f t="shared" si="2"/>
        <v>0</v>
      </c>
    </row>
    <row r="69" spans="2:7" ht="39.950000000000003" customHeight="1">
      <c r="B69" s="420"/>
      <c r="C69" s="73" t="s">
        <v>802</v>
      </c>
      <c r="D69" s="421"/>
      <c r="E69" s="422"/>
      <c r="F69" s="95"/>
      <c r="G69" s="286">
        <f>SUBTOTAL(109,G50:G68)</f>
        <v>0</v>
      </c>
    </row>
    <row r="70" spans="2:7" ht="39.950000000000003" customHeight="1">
      <c r="B70" s="51" t="s">
        <v>73</v>
      </c>
      <c r="C70" s="289" t="s">
        <v>445</v>
      </c>
      <c r="D70" s="68"/>
      <c r="E70" s="408"/>
      <c r="F70" s="95"/>
      <c r="G70" s="282" t="s">
        <v>100</v>
      </c>
    </row>
    <row r="71" spans="2:7" ht="39.950000000000003" customHeight="1">
      <c r="B71" s="290" t="s">
        <v>946</v>
      </c>
      <c r="C71" s="283" t="s">
        <v>624</v>
      </c>
      <c r="D71" s="268" t="s">
        <v>40</v>
      </c>
      <c r="E71" s="178">
        <v>6</v>
      </c>
      <c r="F71" s="412"/>
      <c r="G71" s="282">
        <f t="shared" ref="G71:G73" si="3">ROUND(E71*F71,2)</f>
        <v>0</v>
      </c>
    </row>
    <row r="72" spans="2:7" ht="39.950000000000003" customHeight="1">
      <c r="B72" s="290" t="s">
        <v>947</v>
      </c>
      <c r="C72" s="281" t="s">
        <v>803</v>
      </c>
      <c r="D72" s="268" t="s">
        <v>14</v>
      </c>
      <c r="E72" s="178">
        <v>1.26</v>
      </c>
      <c r="F72" s="412"/>
      <c r="G72" s="282">
        <f t="shared" si="3"/>
        <v>0</v>
      </c>
    </row>
    <row r="73" spans="2:7" ht="39.950000000000003" customHeight="1">
      <c r="B73" s="290" t="s">
        <v>948</v>
      </c>
      <c r="C73" s="283" t="s">
        <v>627</v>
      </c>
      <c r="D73" s="268" t="s">
        <v>28</v>
      </c>
      <c r="E73" s="178">
        <v>6</v>
      </c>
      <c r="F73" s="412"/>
      <c r="G73" s="282">
        <f t="shared" si="3"/>
        <v>0</v>
      </c>
    </row>
    <row r="74" spans="2:7" ht="39.950000000000003" customHeight="1">
      <c r="B74" s="420"/>
      <c r="C74" s="73" t="s">
        <v>952</v>
      </c>
      <c r="D74" s="421"/>
      <c r="E74" s="422"/>
      <c r="F74" s="95"/>
      <c r="G74" s="286">
        <f>SUBTOTAL(109,G71:G73)</f>
        <v>0</v>
      </c>
    </row>
    <row r="75" spans="2:7" ht="48.75" customHeight="1">
      <c r="B75" s="51" t="s">
        <v>75</v>
      </c>
      <c r="C75" s="289" t="s">
        <v>804</v>
      </c>
      <c r="D75" s="68"/>
      <c r="E75" s="408"/>
      <c r="F75" s="95"/>
      <c r="G75" s="282" t="s">
        <v>100</v>
      </c>
    </row>
    <row r="76" spans="2:7" ht="39.950000000000003" customHeight="1">
      <c r="B76" s="290" t="s">
        <v>953</v>
      </c>
      <c r="C76" s="267" t="s">
        <v>805</v>
      </c>
      <c r="D76" s="268" t="s">
        <v>40</v>
      </c>
      <c r="E76" s="178">
        <v>5</v>
      </c>
      <c r="F76" s="412"/>
      <c r="G76" s="282">
        <f t="shared" ref="G76:G78" si="4">ROUND(E76*F76,2)</f>
        <v>0</v>
      </c>
    </row>
    <row r="77" spans="2:7" ht="63" customHeight="1">
      <c r="B77" s="290" t="s">
        <v>954</v>
      </c>
      <c r="C77" s="291" t="s">
        <v>806</v>
      </c>
      <c r="D77" s="268" t="s">
        <v>14</v>
      </c>
      <c r="E77" s="178">
        <v>1.05</v>
      </c>
      <c r="F77" s="412"/>
      <c r="G77" s="282">
        <f t="shared" si="4"/>
        <v>0</v>
      </c>
    </row>
    <row r="78" spans="2:7" ht="54.75" customHeight="1">
      <c r="B78" s="290" t="s">
        <v>955</v>
      </c>
      <c r="C78" s="267" t="s">
        <v>617</v>
      </c>
      <c r="D78" s="268" t="s">
        <v>28</v>
      </c>
      <c r="E78" s="178">
        <v>5</v>
      </c>
      <c r="F78" s="412"/>
      <c r="G78" s="282">
        <f t="shared" si="4"/>
        <v>0</v>
      </c>
    </row>
    <row r="79" spans="2:7" ht="39.950000000000003" customHeight="1">
      <c r="B79" s="420"/>
      <c r="C79" s="73" t="s">
        <v>807</v>
      </c>
      <c r="D79" s="421"/>
      <c r="E79" s="422"/>
      <c r="F79" s="95"/>
      <c r="G79" s="286">
        <f>SUBTOTAL(109,G76:G78)</f>
        <v>0</v>
      </c>
    </row>
    <row r="80" spans="2:7" ht="39.950000000000003" customHeight="1">
      <c r="B80" s="51" t="s">
        <v>76</v>
      </c>
      <c r="C80" s="289" t="s">
        <v>446</v>
      </c>
      <c r="D80" s="68"/>
      <c r="E80" s="408"/>
      <c r="F80" s="95"/>
      <c r="G80" s="282" t="s">
        <v>100</v>
      </c>
    </row>
    <row r="81" spans="2:7" ht="45.75" customHeight="1">
      <c r="B81" s="290" t="s">
        <v>956</v>
      </c>
      <c r="C81" s="283" t="s">
        <v>960</v>
      </c>
      <c r="D81" s="268" t="s">
        <v>28</v>
      </c>
      <c r="E81" s="178">
        <v>4</v>
      </c>
      <c r="F81" s="412"/>
      <c r="G81" s="282">
        <f t="shared" ref="G81:G84" si="5">ROUND(E81*F81,2)</f>
        <v>0</v>
      </c>
    </row>
    <row r="82" spans="2:7" ht="57" customHeight="1">
      <c r="B82" s="290" t="s">
        <v>957</v>
      </c>
      <c r="C82" s="267" t="s">
        <v>646</v>
      </c>
      <c r="D82" s="268" t="s">
        <v>40</v>
      </c>
      <c r="E82" s="178">
        <v>4</v>
      </c>
      <c r="F82" s="412"/>
      <c r="G82" s="282">
        <f t="shared" si="5"/>
        <v>0</v>
      </c>
    </row>
    <row r="83" spans="2:7" ht="50.25" customHeight="1">
      <c r="B83" s="290" t="s">
        <v>958</v>
      </c>
      <c r="C83" s="291" t="s">
        <v>808</v>
      </c>
      <c r="D83" s="268" t="s">
        <v>14</v>
      </c>
      <c r="E83" s="178">
        <v>0.84</v>
      </c>
      <c r="F83" s="412"/>
      <c r="G83" s="282">
        <f t="shared" si="5"/>
        <v>0</v>
      </c>
    </row>
    <row r="84" spans="2:7" ht="39.950000000000003" customHeight="1">
      <c r="B84" s="290" t="s">
        <v>959</v>
      </c>
      <c r="C84" s="267" t="s">
        <v>617</v>
      </c>
      <c r="D84" s="268" t="s">
        <v>28</v>
      </c>
      <c r="E84" s="178">
        <v>4</v>
      </c>
      <c r="F84" s="412"/>
      <c r="G84" s="282">
        <f t="shared" si="5"/>
        <v>0</v>
      </c>
    </row>
    <row r="85" spans="2:7" ht="39.950000000000003" customHeight="1">
      <c r="B85" s="420"/>
      <c r="C85" s="73" t="s">
        <v>961</v>
      </c>
      <c r="D85" s="421"/>
      <c r="E85" s="422"/>
      <c r="F85" s="95"/>
      <c r="G85" s="286">
        <f>SUBTOTAL(109,G81:G84)</f>
        <v>0</v>
      </c>
    </row>
    <row r="86" spans="2:7" ht="60" customHeight="1">
      <c r="B86" s="51" t="s">
        <v>77</v>
      </c>
      <c r="C86" s="289" t="s">
        <v>809</v>
      </c>
      <c r="D86" s="68"/>
      <c r="E86" s="408"/>
      <c r="F86" s="95"/>
      <c r="G86" s="282" t="s">
        <v>100</v>
      </c>
    </row>
    <row r="87" spans="2:7" ht="39.950000000000003" customHeight="1">
      <c r="B87" s="290" t="s">
        <v>962</v>
      </c>
      <c r="C87" s="283" t="s">
        <v>810</v>
      </c>
      <c r="D87" s="268" t="s">
        <v>811</v>
      </c>
      <c r="E87" s="178">
        <v>1</v>
      </c>
      <c r="F87" s="412"/>
      <c r="G87" s="282">
        <f t="shared" ref="G87:G88" si="6">ROUND(E87*F87,2)</f>
        <v>0</v>
      </c>
    </row>
    <row r="88" spans="2:7" ht="61.5" customHeight="1">
      <c r="B88" s="290" t="s">
        <v>963</v>
      </c>
      <c r="C88" s="283" t="s">
        <v>653</v>
      </c>
      <c r="D88" s="268" t="s">
        <v>40</v>
      </c>
      <c r="E88" s="178">
        <v>1</v>
      </c>
      <c r="F88" s="412"/>
      <c r="G88" s="282">
        <f t="shared" si="6"/>
        <v>0</v>
      </c>
    </row>
    <row r="89" spans="2:7" ht="48" customHeight="1">
      <c r="B89" s="420"/>
      <c r="C89" s="73" t="s">
        <v>812</v>
      </c>
      <c r="D89" s="421"/>
      <c r="E89" s="422"/>
      <c r="F89" s="95"/>
      <c r="G89" s="286">
        <f>SUBTOTAL(109,G87:G88)</f>
        <v>0</v>
      </c>
    </row>
    <row r="90" spans="2:7" ht="39.950000000000003" customHeight="1">
      <c r="B90" s="51" t="s">
        <v>78</v>
      </c>
      <c r="C90" s="289" t="s">
        <v>1019</v>
      </c>
      <c r="D90" s="68"/>
      <c r="E90" s="408"/>
      <c r="F90" s="95"/>
      <c r="G90" s="282" t="s">
        <v>100</v>
      </c>
    </row>
    <row r="91" spans="2:7" ht="34.5" customHeight="1">
      <c r="B91" s="280" t="s">
        <v>964</v>
      </c>
      <c r="C91" s="105" t="s">
        <v>481</v>
      </c>
      <c r="D91" s="268" t="s">
        <v>38</v>
      </c>
      <c r="E91" s="409">
        <v>0.03</v>
      </c>
      <c r="F91" s="412"/>
      <c r="G91" s="282">
        <f t="shared" ref="G91:G108" si="7">ROUND(E91*F91,2)</f>
        <v>0</v>
      </c>
    </row>
    <row r="92" spans="2:7" ht="34.5" customHeight="1">
      <c r="B92" s="280" t="s">
        <v>965</v>
      </c>
      <c r="C92" s="105" t="s">
        <v>482</v>
      </c>
      <c r="D92" s="268" t="s">
        <v>14</v>
      </c>
      <c r="E92" s="409">
        <v>10.88</v>
      </c>
      <c r="F92" s="412"/>
      <c r="G92" s="282">
        <f t="shared" si="7"/>
        <v>0</v>
      </c>
    </row>
    <row r="93" spans="2:7" ht="34.5" customHeight="1">
      <c r="B93" s="280" t="s">
        <v>966</v>
      </c>
      <c r="C93" s="105" t="s">
        <v>483</v>
      </c>
      <c r="D93" s="268" t="s">
        <v>14</v>
      </c>
      <c r="E93" s="409">
        <v>10.88</v>
      </c>
      <c r="F93" s="412"/>
      <c r="G93" s="282">
        <f t="shared" si="7"/>
        <v>0</v>
      </c>
    </row>
    <row r="94" spans="2:7" ht="34.5" customHeight="1">
      <c r="B94" s="280" t="s">
        <v>967</v>
      </c>
      <c r="C94" s="105" t="s">
        <v>499</v>
      </c>
      <c r="D94" s="268" t="s">
        <v>14</v>
      </c>
      <c r="E94" s="409">
        <v>18.559999999999999</v>
      </c>
      <c r="F94" s="412"/>
      <c r="G94" s="282">
        <f t="shared" si="7"/>
        <v>0</v>
      </c>
    </row>
    <row r="95" spans="2:7" ht="34.5" customHeight="1">
      <c r="B95" s="280" t="s">
        <v>968</v>
      </c>
      <c r="C95" s="105" t="s">
        <v>701</v>
      </c>
      <c r="D95" s="268" t="s">
        <v>14</v>
      </c>
      <c r="E95" s="409">
        <v>18.559999999999999</v>
      </c>
      <c r="F95" s="412"/>
      <c r="G95" s="282">
        <f t="shared" si="7"/>
        <v>0</v>
      </c>
    </row>
    <row r="96" spans="2:7" ht="34.5" customHeight="1">
      <c r="B96" s="280" t="s">
        <v>969</v>
      </c>
      <c r="C96" s="105" t="s">
        <v>507</v>
      </c>
      <c r="D96" s="292" t="s">
        <v>8</v>
      </c>
      <c r="E96" s="410">
        <v>82.5</v>
      </c>
      <c r="F96" s="412"/>
      <c r="G96" s="282">
        <f t="shared" si="7"/>
        <v>0</v>
      </c>
    </row>
    <row r="97" spans="2:7" ht="34.5" customHeight="1">
      <c r="B97" s="280" t="s">
        <v>970</v>
      </c>
      <c r="C97" s="105" t="s">
        <v>603</v>
      </c>
      <c r="D97" s="268" t="s">
        <v>11</v>
      </c>
      <c r="E97" s="178">
        <v>25</v>
      </c>
      <c r="F97" s="412"/>
      <c r="G97" s="282">
        <f t="shared" si="7"/>
        <v>0</v>
      </c>
    </row>
    <row r="98" spans="2:7" ht="34.5" customHeight="1">
      <c r="B98" s="280" t="s">
        <v>971</v>
      </c>
      <c r="C98" s="281" t="s">
        <v>794</v>
      </c>
      <c r="D98" s="268" t="s">
        <v>14</v>
      </c>
      <c r="E98" s="178">
        <v>3.38</v>
      </c>
      <c r="F98" s="412"/>
      <c r="G98" s="282">
        <f t="shared" si="7"/>
        <v>0</v>
      </c>
    </row>
    <row r="99" spans="2:7" ht="39.75" customHeight="1">
      <c r="B99" s="280" t="s">
        <v>972</v>
      </c>
      <c r="C99" s="283" t="s">
        <v>813</v>
      </c>
      <c r="D99" s="268" t="s">
        <v>11</v>
      </c>
      <c r="E99" s="178">
        <v>25</v>
      </c>
      <c r="F99" s="412"/>
      <c r="G99" s="282">
        <f t="shared" si="7"/>
        <v>0</v>
      </c>
    </row>
    <row r="100" spans="2:7" ht="48" customHeight="1">
      <c r="B100" s="280" t="s">
        <v>973</v>
      </c>
      <c r="C100" s="283" t="s">
        <v>649</v>
      </c>
      <c r="D100" s="268" t="s">
        <v>28</v>
      </c>
      <c r="E100" s="178">
        <v>4</v>
      </c>
      <c r="F100" s="412"/>
      <c r="G100" s="282">
        <f t="shared" si="7"/>
        <v>0</v>
      </c>
    </row>
    <row r="101" spans="2:7" ht="48" customHeight="1">
      <c r="B101" s="280" t="s">
        <v>974</v>
      </c>
      <c r="C101" s="283" t="s">
        <v>814</v>
      </c>
      <c r="D101" s="268" t="s">
        <v>28</v>
      </c>
      <c r="E101" s="178">
        <v>4</v>
      </c>
      <c r="F101" s="412"/>
      <c r="G101" s="282">
        <f t="shared" si="7"/>
        <v>0</v>
      </c>
    </row>
    <row r="102" spans="2:7" ht="44.25" customHeight="1">
      <c r="B102" s="280" t="s">
        <v>975</v>
      </c>
      <c r="C102" s="105" t="s">
        <v>706</v>
      </c>
      <c r="D102" s="268" t="s">
        <v>618</v>
      </c>
      <c r="E102" s="178">
        <v>1</v>
      </c>
      <c r="F102" s="412"/>
      <c r="G102" s="282">
        <f t="shared" si="7"/>
        <v>0</v>
      </c>
    </row>
    <row r="103" spans="2:7" ht="44.25" customHeight="1">
      <c r="B103" s="280" t="s">
        <v>976</v>
      </c>
      <c r="C103" s="105" t="s">
        <v>704</v>
      </c>
      <c r="D103" s="268" t="s">
        <v>619</v>
      </c>
      <c r="E103" s="178">
        <v>1</v>
      </c>
      <c r="F103" s="412"/>
      <c r="G103" s="282">
        <f t="shared" si="7"/>
        <v>0</v>
      </c>
    </row>
    <row r="104" spans="2:7" ht="44.25" customHeight="1">
      <c r="B104" s="280" t="s">
        <v>977</v>
      </c>
      <c r="C104" s="105" t="s">
        <v>705</v>
      </c>
      <c r="D104" s="268" t="s">
        <v>619</v>
      </c>
      <c r="E104" s="178">
        <v>1</v>
      </c>
      <c r="F104" s="412"/>
      <c r="G104" s="282">
        <f t="shared" si="7"/>
        <v>0</v>
      </c>
    </row>
    <row r="105" spans="2:7" ht="47.25" customHeight="1">
      <c r="B105" s="280" t="s">
        <v>978</v>
      </c>
      <c r="C105" s="283" t="s">
        <v>815</v>
      </c>
      <c r="D105" s="268" t="s">
        <v>11</v>
      </c>
      <c r="E105" s="178">
        <v>25</v>
      </c>
      <c r="F105" s="412"/>
      <c r="G105" s="282">
        <f t="shared" si="7"/>
        <v>0</v>
      </c>
    </row>
    <row r="106" spans="2:7" ht="47.25" customHeight="1">
      <c r="B106" s="280" t="s">
        <v>979</v>
      </c>
      <c r="C106" s="105" t="s">
        <v>620</v>
      </c>
      <c r="D106" s="268" t="s">
        <v>14</v>
      </c>
      <c r="E106" s="178">
        <v>11.91</v>
      </c>
      <c r="F106" s="412"/>
      <c r="G106" s="282">
        <f t="shared" si="7"/>
        <v>0</v>
      </c>
    </row>
    <row r="107" spans="2:7" ht="47.25" customHeight="1">
      <c r="B107" s="280" t="s">
        <v>980</v>
      </c>
      <c r="C107" s="105" t="s">
        <v>489</v>
      </c>
      <c r="D107" s="268" t="s">
        <v>14</v>
      </c>
      <c r="E107" s="178">
        <v>21.81</v>
      </c>
      <c r="F107" s="412"/>
      <c r="G107" s="282">
        <f t="shared" si="7"/>
        <v>0</v>
      </c>
    </row>
    <row r="108" spans="2:7" ht="51.75" customHeight="1">
      <c r="B108" s="280" t="s">
        <v>1057</v>
      </c>
      <c r="C108" s="105" t="s">
        <v>490</v>
      </c>
      <c r="D108" s="268" t="s">
        <v>14</v>
      </c>
      <c r="E108" s="178">
        <v>4.66</v>
      </c>
      <c r="F108" s="412"/>
      <c r="G108" s="282">
        <f t="shared" si="7"/>
        <v>0</v>
      </c>
    </row>
    <row r="109" spans="2:7" ht="39.950000000000003" customHeight="1">
      <c r="B109" s="420"/>
      <c r="C109" s="73" t="s">
        <v>816</v>
      </c>
      <c r="D109" s="421"/>
      <c r="E109" s="422"/>
      <c r="F109" s="95"/>
      <c r="G109" s="286">
        <f>SUBTOTAL(109,G91:G108)</f>
        <v>0</v>
      </c>
    </row>
    <row r="110" spans="2:7" ht="39.950000000000003" customHeight="1">
      <c r="B110" s="51" t="s">
        <v>94</v>
      </c>
      <c r="C110" s="289" t="s">
        <v>817</v>
      </c>
      <c r="D110" s="68"/>
      <c r="E110" s="408"/>
      <c r="F110" s="95"/>
      <c r="G110" s="282" t="s">
        <v>100</v>
      </c>
    </row>
    <row r="111" spans="2:7" ht="57.75" customHeight="1">
      <c r="B111" s="280" t="s">
        <v>981</v>
      </c>
      <c r="C111" s="281" t="s">
        <v>818</v>
      </c>
      <c r="D111" s="268" t="s">
        <v>11</v>
      </c>
      <c r="E111" s="178">
        <v>25</v>
      </c>
      <c r="F111" s="412"/>
      <c r="G111" s="282">
        <f t="shared" ref="G111:G112" si="8">ROUND(E111*F111,2)</f>
        <v>0</v>
      </c>
    </row>
    <row r="112" spans="2:7" ht="46.5" customHeight="1">
      <c r="B112" s="280" t="s">
        <v>1058</v>
      </c>
      <c r="C112" s="281" t="s">
        <v>819</v>
      </c>
      <c r="D112" s="268" t="s">
        <v>820</v>
      </c>
      <c r="E112" s="178">
        <v>4</v>
      </c>
      <c r="F112" s="412"/>
      <c r="G112" s="282">
        <f t="shared" si="8"/>
        <v>0</v>
      </c>
    </row>
    <row r="113" spans="2:10" ht="39.950000000000003" customHeight="1">
      <c r="B113" s="420"/>
      <c r="C113" s="73" t="s">
        <v>821</v>
      </c>
      <c r="D113" s="421"/>
      <c r="E113" s="422"/>
      <c r="F113" s="95"/>
      <c r="G113" s="286">
        <f>SUBTOTAL(109,G111:G112)</f>
        <v>0</v>
      </c>
    </row>
    <row r="114" spans="2:10" ht="39.950000000000003" customHeight="1">
      <c r="B114" s="51" t="s">
        <v>95</v>
      </c>
      <c r="C114" s="289" t="s">
        <v>1020</v>
      </c>
      <c r="D114" s="68"/>
      <c r="E114" s="408"/>
      <c r="F114" s="95"/>
      <c r="G114" s="282" t="s">
        <v>100</v>
      </c>
    </row>
    <row r="115" spans="2:10" ht="55.5" customHeight="1">
      <c r="B115" s="290" t="s">
        <v>982</v>
      </c>
      <c r="C115" s="283" t="s">
        <v>993</v>
      </c>
      <c r="D115" s="268" t="s">
        <v>8</v>
      </c>
      <c r="E115" s="178">
        <v>9</v>
      </c>
      <c r="F115" s="412"/>
      <c r="G115" s="282">
        <f t="shared" ref="G115:G118" si="9">ROUND(E115*F115,2)</f>
        <v>0</v>
      </c>
    </row>
    <row r="116" spans="2:10" ht="51" customHeight="1">
      <c r="B116" s="290" t="s">
        <v>983</v>
      </c>
      <c r="C116" s="283" t="s">
        <v>994</v>
      </c>
      <c r="D116" s="268" t="s">
        <v>8</v>
      </c>
      <c r="E116" s="178">
        <v>9</v>
      </c>
      <c r="F116" s="412"/>
      <c r="G116" s="282">
        <f t="shared" si="9"/>
        <v>0</v>
      </c>
    </row>
    <row r="117" spans="2:10" ht="39.950000000000003" customHeight="1">
      <c r="B117" s="290" t="s">
        <v>984</v>
      </c>
      <c r="C117" s="283" t="s">
        <v>822</v>
      </c>
      <c r="D117" s="268" t="s">
        <v>8</v>
      </c>
      <c r="E117" s="178">
        <v>9</v>
      </c>
      <c r="F117" s="412"/>
      <c r="G117" s="282">
        <f t="shared" si="9"/>
        <v>0</v>
      </c>
    </row>
    <row r="118" spans="2:10" ht="39.950000000000003" customHeight="1">
      <c r="B118" s="290" t="s">
        <v>985</v>
      </c>
      <c r="C118" s="267" t="s">
        <v>823</v>
      </c>
      <c r="D118" s="268" t="s">
        <v>8</v>
      </c>
      <c r="E118" s="178">
        <v>9</v>
      </c>
      <c r="F118" s="412"/>
      <c r="G118" s="282">
        <f t="shared" si="9"/>
        <v>0</v>
      </c>
    </row>
    <row r="119" spans="2:10" ht="39.950000000000003" customHeight="1">
      <c r="B119" s="420"/>
      <c r="C119" s="73" t="s">
        <v>824</v>
      </c>
      <c r="D119" s="421"/>
      <c r="E119" s="422"/>
      <c r="F119" s="95"/>
      <c r="G119" s="286">
        <f>SUBTOTAL(109,G115:G118)</f>
        <v>0</v>
      </c>
    </row>
    <row r="120" spans="2:10" ht="39.950000000000003" customHeight="1">
      <c r="B120" s="51" t="s">
        <v>96</v>
      </c>
      <c r="C120" s="78" t="s">
        <v>1016</v>
      </c>
      <c r="D120" s="79"/>
      <c r="E120" s="411"/>
      <c r="F120" s="95"/>
      <c r="G120" s="282" t="s">
        <v>100</v>
      </c>
    </row>
    <row r="121" spans="2:10" ht="39.950000000000003" customHeight="1">
      <c r="B121" s="280" t="s">
        <v>986</v>
      </c>
      <c r="C121" s="291" t="s">
        <v>995</v>
      </c>
      <c r="D121" s="268" t="s">
        <v>14</v>
      </c>
      <c r="E121" s="178">
        <v>256.25</v>
      </c>
      <c r="F121" s="412"/>
      <c r="G121" s="282">
        <f t="shared" ref="G121:G123" si="10">ROUND(E121*F121,2)</f>
        <v>0</v>
      </c>
    </row>
    <row r="122" spans="2:10" ht="39.950000000000003" customHeight="1">
      <c r="B122" s="280" t="s">
        <v>987</v>
      </c>
      <c r="C122" s="291" t="s">
        <v>992</v>
      </c>
      <c r="D122" s="268" t="s">
        <v>14</v>
      </c>
      <c r="E122" s="178">
        <v>153.75</v>
      </c>
      <c r="F122" s="412"/>
      <c r="G122" s="282">
        <f t="shared" si="10"/>
        <v>0</v>
      </c>
    </row>
    <row r="123" spans="2:10" ht="39.950000000000003" customHeight="1">
      <c r="B123" s="280" t="s">
        <v>988</v>
      </c>
      <c r="C123" s="267" t="s">
        <v>991</v>
      </c>
      <c r="D123" s="268" t="s">
        <v>8</v>
      </c>
      <c r="E123" s="178">
        <v>1025</v>
      </c>
      <c r="F123" s="412"/>
      <c r="G123" s="282">
        <f t="shared" si="10"/>
        <v>0</v>
      </c>
    </row>
    <row r="124" spans="2:10" ht="39.950000000000003" customHeight="1">
      <c r="B124" s="420"/>
      <c r="C124" s="73" t="s">
        <v>825</v>
      </c>
      <c r="D124" s="421"/>
      <c r="E124" s="422"/>
      <c r="F124" s="95"/>
      <c r="G124" s="286">
        <f>SUBTOTAL(109,G121:G123)</f>
        <v>0</v>
      </c>
      <c r="J124" s="423"/>
    </row>
    <row r="125" spans="2:10" ht="39.950000000000003" customHeight="1">
      <c r="B125" s="51" t="s">
        <v>101</v>
      </c>
      <c r="C125" s="78" t="s">
        <v>1015</v>
      </c>
      <c r="D125" s="79"/>
      <c r="E125" s="411"/>
      <c r="F125" s="95"/>
      <c r="G125" s="282" t="s">
        <v>100</v>
      </c>
    </row>
    <row r="126" spans="2:10" ht="39.950000000000003" customHeight="1">
      <c r="B126" s="290" t="s">
        <v>989</v>
      </c>
      <c r="C126" s="267" t="s">
        <v>996</v>
      </c>
      <c r="D126" s="268" t="s">
        <v>8</v>
      </c>
      <c r="E126" s="178">
        <v>1250</v>
      </c>
      <c r="F126" s="412"/>
      <c r="G126" s="282">
        <f t="shared" ref="G126:G127" si="11">ROUND(E126*F126,2)</f>
        <v>0</v>
      </c>
    </row>
    <row r="127" spans="2:10" ht="39.950000000000003" customHeight="1">
      <c r="B127" s="290" t="s">
        <v>990</v>
      </c>
      <c r="C127" s="267" t="s">
        <v>826</v>
      </c>
      <c r="D127" s="268" t="s">
        <v>8</v>
      </c>
      <c r="E127" s="178">
        <v>1250</v>
      </c>
      <c r="F127" s="412"/>
      <c r="G127" s="282">
        <f t="shared" si="11"/>
        <v>0</v>
      </c>
    </row>
    <row r="128" spans="2:10" ht="39.950000000000003" customHeight="1" thickBot="1">
      <c r="B128" s="420"/>
      <c r="C128" s="73" t="s">
        <v>827</v>
      </c>
      <c r="D128" s="421"/>
      <c r="E128" s="424"/>
      <c r="F128" s="285"/>
      <c r="G128" s="286">
        <f>SUBTOTAL(109,G126:G127)</f>
        <v>0</v>
      </c>
    </row>
    <row r="129" spans="2:7" ht="39.950000000000003" customHeight="1" thickBot="1">
      <c r="B129" s="508" t="s">
        <v>53</v>
      </c>
      <c r="C129" s="509"/>
      <c r="D129" s="509"/>
      <c r="E129" s="509"/>
      <c r="F129" s="510"/>
      <c r="G129" s="293">
        <f>SUBTOTAL(109,G7:G128)</f>
        <v>0</v>
      </c>
    </row>
    <row r="131" spans="2:7">
      <c r="F131" s="430"/>
      <c r="G131" s="430"/>
    </row>
  </sheetData>
  <sheetProtection sheet="1" objects="1" scenarios="1" selectLockedCells="1"/>
  <mergeCells count="3">
    <mergeCell ref="B1:G1"/>
    <mergeCell ref="B2:G2"/>
    <mergeCell ref="B129:F129"/>
  </mergeCells>
  <pageMargins left="0.7" right="0.7" top="0.75" bottom="0.7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G86"/>
  <sheetViews>
    <sheetView showZeros="0" tabSelected="1" zoomScale="90" zoomScaleNormal="90" workbookViewId="0">
      <selection activeCell="F12" sqref="F12"/>
    </sheetView>
  </sheetViews>
  <sheetFormatPr defaultRowHeight="15"/>
  <cols>
    <col min="1" max="1" width="9.140625" style="153"/>
    <col min="2" max="2" width="6" style="196" customWidth="1"/>
    <col min="3" max="3" width="64.7109375" style="197" customWidth="1"/>
    <col min="4" max="4" width="11.28515625" style="196" customWidth="1"/>
    <col min="5" max="5" width="15.7109375" style="198" customWidth="1"/>
    <col min="6" max="6" width="16.28515625" style="199" customWidth="1"/>
    <col min="7" max="7" width="15.42578125" style="199" customWidth="1"/>
    <col min="8" max="16384" width="9.140625" style="153"/>
  </cols>
  <sheetData>
    <row r="1" spans="2:7">
      <c r="B1" s="151"/>
      <c r="C1" s="152"/>
      <c r="D1" s="152"/>
      <c r="E1" s="152"/>
      <c r="F1" s="152"/>
      <c r="G1" s="152"/>
    </row>
    <row r="2" spans="2:7">
      <c r="B2" s="502" t="s">
        <v>0</v>
      </c>
      <c r="C2" s="502"/>
      <c r="D2" s="502"/>
      <c r="E2" s="502"/>
      <c r="F2" s="502"/>
      <c r="G2" s="502"/>
    </row>
    <row r="3" spans="2:7" ht="27.75" customHeight="1">
      <c r="B3" s="503" t="s">
        <v>143</v>
      </c>
      <c r="C3" s="503"/>
      <c r="D3" s="503"/>
      <c r="E3" s="503"/>
      <c r="F3" s="503"/>
      <c r="G3" s="503"/>
    </row>
    <row r="4" spans="2:7" ht="15" customHeight="1" thickBot="1">
      <c r="B4" s="502"/>
      <c r="C4" s="502"/>
      <c r="D4" s="502"/>
      <c r="E4" s="502"/>
      <c r="F4" s="502"/>
      <c r="G4" s="502"/>
    </row>
    <row r="5" spans="2:7" ht="45">
      <c r="B5" s="154" t="s">
        <v>1</v>
      </c>
      <c r="C5" s="155" t="s">
        <v>2</v>
      </c>
      <c r="D5" s="156" t="s">
        <v>3</v>
      </c>
      <c r="E5" s="157" t="s">
        <v>4</v>
      </c>
      <c r="F5" s="156" t="s">
        <v>5</v>
      </c>
      <c r="G5" s="158" t="s">
        <v>6</v>
      </c>
    </row>
    <row r="6" spans="2:7" ht="19.5" customHeight="1" thickBot="1">
      <c r="B6" s="159">
        <v>1</v>
      </c>
      <c r="C6" s="160">
        <v>2</v>
      </c>
      <c r="D6" s="161">
        <v>3</v>
      </c>
      <c r="E6" s="160">
        <v>4</v>
      </c>
      <c r="F6" s="161">
        <v>5</v>
      </c>
      <c r="G6" s="162">
        <v>6</v>
      </c>
    </row>
    <row r="7" spans="2:7" ht="30" customHeight="1">
      <c r="B7" s="132" t="s">
        <v>66</v>
      </c>
      <c r="C7" s="163" t="s">
        <v>144</v>
      </c>
      <c r="D7" s="164"/>
      <c r="E7" s="165"/>
      <c r="F7" s="166"/>
      <c r="G7" s="167"/>
    </row>
    <row r="8" spans="2:7" s="174" customFormat="1" ht="30" customHeight="1">
      <c r="B8" s="168">
        <v>1</v>
      </c>
      <c r="C8" s="169" t="s">
        <v>481</v>
      </c>
      <c r="D8" s="170" t="s">
        <v>38</v>
      </c>
      <c r="E8" s="171">
        <v>1.36</v>
      </c>
      <c r="F8" s="172"/>
      <c r="G8" s="173">
        <f t="shared" ref="G8:G80" si="0">ROUND(F8*E8,2)</f>
        <v>0</v>
      </c>
    </row>
    <row r="9" spans="2:7" s="174" customFormat="1" ht="30" customHeight="1">
      <c r="B9" s="168">
        <v>2</v>
      </c>
      <c r="C9" s="169" t="s">
        <v>482</v>
      </c>
      <c r="D9" s="170" t="s">
        <v>14</v>
      </c>
      <c r="E9" s="171">
        <v>239.26</v>
      </c>
      <c r="F9" s="172"/>
      <c r="G9" s="173">
        <f t="shared" si="0"/>
        <v>0</v>
      </c>
    </row>
    <row r="10" spans="2:7" s="174" customFormat="1" ht="30" customHeight="1">
      <c r="B10" s="168">
        <v>3</v>
      </c>
      <c r="C10" s="169" t="s">
        <v>483</v>
      </c>
      <c r="D10" s="170" t="s">
        <v>14</v>
      </c>
      <c r="E10" s="171">
        <v>239.26</v>
      </c>
      <c r="F10" s="172"/>
      <c r="G10" s="173">
        <f t="shared" si="0"/>
        <v>0</v>
      </c>
    </row>
    <row r="11" spans="2:7" s="174" customFormat="1" ht="30" customHeight="1">
      <c r="B11" s="168">
        <v>4</v>
      </c>
      <c r="C11" s="169" t="s">
        <v>499</v>
      </c>
      <c r="D11" s="170" t="s">
        <v>14</v>
      </c>
      <c r="E11" s="171">
        <v>5685.52</v>
      </c>
      <c r="F11" s="172"/>
      <c r="G11" s="173">
        <f t="shared" si="0"/>
        <v>0</v>
      </c>
    </row>
    <row r="12" spans="2:7" s="174" customFormat="1" ht="30" customHeight="1">
      <c r="B12" s="168">
        <v>5</v>
      </c>
      <c r="C12" s="169" t="s">
        <v>701</v>
      </c>
      <c r="D12" s="170" t="s">
        <v>14</v>
      </c>
      <c r="E12" s="171">
        <v>2604.2199999999998</v>
      </c>
      <c r="F12" s="172"/>
      <c r="G12" s="173">
        <f t="shared" si="0"/>
        <v>0</v>
      </c>
    </row>
    <row r="13" spans="2:7" s="174" customFormat="1" ht="30" customHeight="1">
      <c r="B13" s="168">
        <v>6</v>
      </c>
      <c r="C13" s="169" t="s">
        <v>507</v>
      </c>
      <c r="D13" s="170" t="s">
        <v>8</v>
      </c>
      <c r="E13" s="171">
        <v>9344.32</v>
      </c>
      <c r="F13" s="172"/>
      <c r="G13" s="173">
        <f t="shared" si="0"/>
        <v>0</v>
      </c>
    </row>
    <row r="14" spans="2:7" s="174" customFormat="1" ht="30" customHeight="1">
      <c r="B14" s="168">
        <v>7</v>
      </c>
      <c r="C14" s="169" t="s">
        <v>484</v>
      </c>
      <c r="D14" s="170" t="s">
        <v>14</v>
      </c>
      <c r="E14" s="171">
        <v>255.22</v>
      </c>
      <c r="F14" s="172"/>
      <c r="G14" s="173">
        <f t="shared" si="0"/>
        <v>0</v>
      </c>
    </row>
    <row r="15" spans="2:7" s="174" customFormat="1" ht="30" customHeight="1">
      <c r="B15" s="168">
        <v>8</v>
      </c>
      <c r="C15" s="169" t="s">
        <v>486</v>
      </c>
      <c r="D15" s="170" t="s">
        <v>14</v>
      </c>
      <c r="E15" s="171">
        <v>99.53</v>
      </c>
      <c r="F15" s="172"/>
      <c r="G15" s="173">
        <f t="shared" si="0"/>
        <v>0</v>
      </c>
    </row>
    <row r="16" spans="2:7" s="174" customFormat="1" ht="30" customHeight="1">
      <c r="B16" s="168">
        <v>9</v>
      </c>
      <c r="C16" s="169" t="s">
        <v>504</v>
      </c>
      <c r="D16" s="170" t="s">
        <v>14</v>
      </c>
      <c r="E16" s="171">
        <v>46.43</v>
      </c>
      <c r="F16" s="172"/>
      <c r="G16" s="173">
        <f t="shared" si="0"/>
        <v>0</v>
      </c>
    </row>
    <row r="17" spans="2:7" s="174" customFormat="1" ht="30" customHeight="1">
      <c r="B17" s="168">
        <v>10</v>
      </c>
      <c r="C17" s="169" t="s">
        <v>508</v>
      </c>
      <c r="D17" s="170" t="s">
        <v>14</v>
      </c>
      <c r="E17" s="171">
        <v>56.2</v>
      </c>
      <c r="F17" s="172"/>
      <c r="G17" s="173">
        <f t="shared" si="0"/>
        <v>0</v>
      </c>
    </row>
    <row r="18" spans="2:7" s="174" customFormat="1" ht="30" customHeight="1">
      <c r="B18" s="168">
        <v>11</v>
      </c>
      <c r="C18" s="169" t="s">
        <v>485</v>
      </c>
      <c r="D18" s="170" t="s">
        <v>14</v>
      </c>
      <c r="E18" s="171">
        <v>27.85</v>
      </c>
      <c r="F18" s="172"/>
      <c r="G18" s="173">
        <f t="shared" si="0"/>
        <v>0</v>
      </c>
    </row>
    <row r="19" spans="2:7" s="174" customFormat="1" ht="30" customHeight="1">
      <c r="B19" s="168">
        <v>12</v>
      </c>
      <c r="C19" s="169" t="s">
        <v>494</v>
      </c>
      <c r="D19" s="170" t="s">
        <v>14</v>
      </c>
      <c r="E19" s="171">
        <v>4.26</v>
      </c>
      <c r="F19" s="172"/>
      <c r="G19" s="173">
        <f t="shared" si="0"/>
        <v>0</v>
      </c>
    </row>
    <row r="20" spans="2:7" s="174" customFormat="1" ht="30" customHeight="1">
      <c r="B20" s="168">
        <v>13</v>
      </c>
      <c r="C20" s="169" t="s">
        <v>495</v>
      </c>
      <c r="D20" s="170" t="s">
        <v>8</v>
      </c>
      <c r="E20" s="171">
        <v>85.05</v>
      </c>
      <c r="F20" s="172"/>
      <c r="G20" s="173">
        <f t="shared" si="0"/>
        <v>0</v>
      </c>
    </row>
    <row r="21" spans="2:7" s="174" customFormat="1" ht="30" customHeight="1">
      <c r="B21" s="168">
        <v>14</v>
      </c>
      <c r="C21" s="169" t="s">
        <v>496</v>
      </c>
      <c r="D21" s="170" t="s">
        <v>11</v>
      </c>
      <c r="E21" s="171">
        <v>189</v>
      </c>
      <c r="F21" s="172"/>
      <c r="G21" s="173">
        <f t="shared" si="0"/>
        <v>0</v>
      </c>
    </row>
    <row r="22" spans="2:7" s="174" customFormat="1" ht="30" customHeight="1">
      <c r="B22" s="168">
        <v>15</v>
      </c>
      <c r="C22" s="169" t="s">
        <v>497</v>
      </c>
      <c r="D22" s="170" t="s">
        <v>28</v>
      </c>
      <c r="E22" s="171">
        <v>6</v>
      </c>
      <c r="F22" s="172"/>
      <c r="G22" s="173">
        <f t="shared" si="0"/>
        <v>0</v>
      </c>
    </row>
    <row r="23" spans="2:7" s="174" customFormat="1" ht="30" customHeight="1">
      <c r="B23" s="168">
        <v>16</v>
      </c>
      <c r="C23" s="169" t="s">
        <v>487</v>
      </c>
      <c r="D23" s="170" t="s">
        <v>491</v>
      </c>
      <c r="E23" s="171">
        <v>98</v>
      </c>
      <c r="F23" s="172"/>
      <c r="G23" s="173">
        <f t="shared" si="0"/>
        <v>0</v>
      </c>
    </row>
    <row r="24" spans="2:7" s="174" customFormat="1" ht="30" customHeight="1">
      <c r="B24" s="168">
        <v>17</v>
      </c>
      <c r="C24" s="175" t="s">
        <v>488</v>
      </c>
      <c r="D24" s="170" t="s">
        <v>14</v>
      </c>
      <c r="E24" s="171">
        <v>1628.54</v>
      </c>
      <c r="F24" s="172"/>
      <c r="G24" s="173">
        <f t="shared" si="0"/>
        <v>0</v>
      </c>
    </row>
    <row r="25" spans="2:7" s="174" customFormat="1" ht="30" customHeight="1">
      <c r="B25" s="168">
        <v>18</v>
      </c>
      <c r="C25" s="175" t="s">
        <v>503</v>
      </c>
      <c r="D25" s="170" t="s">
        <v>502</v>
      </c>
      <c r="E25" s="171">
        <v>1753.2</v>
      </c>
      <c r="F25" s="172"/>
      <c r="G25" s="173">
        <f t="shared" si="0"/>
        <v>0</v>
      </c>
    </row>
    <row r="26" spans="2:7" s="174" customFormat="1" ht="30" customHeight="1">
      <c r="B26" s="168">
        <v>19</v>
      </c>
      <c r="C26" s="175" t="s">
        <v>501</v>
      </c>
      <c r="D26" s="170" t="s">
        <v>8</v>
      </c>
      <c r="E26" s="171">
        <v>2662</v>
      </c>
      <c r="F26" s="172"/>
      <c r="G26" s="173">
        <f t="shared" si="0"/>
        <v>0</v>
      </c>
    </row>
    <row r="27" spans="2:7" s="174" customFormat="1" ht="30" customHeight="1">
      <c r="B27" s="168">
        <v>20</v>
      </c>
      <c r="C27" s="175" t="s">
        <v>489</v>
      </c>
      <c r="D27" s="170" t="s">
        <v>14</v>
      </c>
      <c r="E27" s="171">
        <v>5354.29</v>
      </c>
      <c r="F27" s="172"/>
      <c r="G27" s="173">
        <f t="shared" si="0"/>
        <v>0</v>
      </c>
    </row>
    <row r="28" spans="2:7" s="174" customFormat="1" ht="30" customHeight="1">
      <c r="B28" s="168">
        <v>21</v>
      </c>
      <c r="C28" s="175" t="s">
        <v>490</v>
      </c>
      <c r="D28" s="170" t="s">
        <v>14</v>
      </c>
      <c r="E28" s="171">
        <v>2947.57</v>
      </c>
      <c r="F28" s="172"/>
      <c r="G28" s="173">
        <f t="shared" si="0"/>
        <v>0</v>
      </c>
    </row>
    <row r="29" spans="2:7" s="174" customFormat="1" ht="30" customHeight="1">
      <c r="B29" s="168">
        <v>22</v>
      </c>
      <c r="C29" s="175" t="s">
        <v>492</v>
      </c>
      <c r="D29" s="170" t="s">
        <v>11</v>
      </c>
      <c r="E29" s="171">
        <v>139.6</v>
      </c>
      <c r="F29" s="172"/>
      <c r="G29" s="173">
        <f t="shared" si="0"/>
        <v>0</v>
      </c>
    </row>
    <row r="30" spans="2:7" s="174" customFormat="1" ht="32.25" customHeight="1">
      <c r="B30" s="168">
        <v>23</v>
      </c>
      <c r="C30" s="175" t="s">
        <v>493</v>
      </c>
      <c r="D30" s="170" t="s">
        <v>11</v>
      </c>
      <c r="E30" s="171">
        <v>64.8</v>
      </c>
      <c r="F30" s="172"/>
      <c r="G30" s="173">
        <f t="shared" si="0"/>
        <v>0</v>
      </c>
    </row>
    <row r="31" spans="2:7" s="174" customFormat="1" ht="42.75" customHeight="1">
      <c r="B31" s="168">
        <v>24</v>
      </c>
      <c r="C31" s="175" t="s">
        <v>498</v>
      </c>
      <c r="D31" s="170" t="s">
        <v>11</v>
      </c>
      <c r="E31" s="171">
        <v>119.4</v>
      </c>
      <c r="F31" s="172"/>
      <c r="G31" s="173">
        <f t="shared" si="0"/>
        <v>0</v>
      </c>
    </row>
    <row r="32" spans="2:7" s="174" customFormat="1" ht="38.25" customHeight="1">
      <c r="B32" s="168">
        <v>25</v>
      </c>
      <c r="C32" s="175" t="s">
        <v>500</v>
      </c>
      <c r="D32" s="170" t="s">
        <v>11</v>
      </c>
      <c r="E32" s="171">
        <v>127.5</v>
      </c>
      <c r="F32" s="172"/>
      <c r="G32" s="173">
        <f t="shared" si="0"/>
        <v>0</v>
      </c>
    </row>
    <row r="33" spans="2:7" s="174" customFormat="1" ht="33.75" customHeight="1">
      <c r="B33" s="168">
        <v>26</v>
      </c>
      <c r="C33" s="175" t="s">
        <v>505</v>
      </c>
      <c r="D33" s="170" t="s">
        <v>11</v>
      </c>
      <c r="E33" s="171">
        <v>94.8</v>
      </c>
      <c r="F33" s="172"/>
      <c r="G33" s="173">
        <f t="shared" si="0"/>
        <v>0</v>
      </c>
    </row>
    <row r="34" spans="2:7" s="174" customFormat="1" ht="34.5" customHeight="1">
      <c r="B34" s="168">
        <v>27</v>
      </c>
      <c r="C34" s="175" t="s">
        <v>506</v>
      </c>
      <c r="D34" s="170" t="s">
        <v>11</v>
      </c>
      <c r="E34" s="171">
        <v>227</v>
      </c>
      <c r="F34" s="172"/>
      <c r="G34" s="173">
        <f t="shared" si="0"/>
        <v>0</v>
      </c>
    </row>
    <row r="35" spans="2:7" s="174" customFormat="1" ht="28.5" customHeight="1">
      <c r="B35" s="168">
        <v>28</v>
      </c>
      <c r="C35" s="175" t="s">
        <v>506</v>
      </c>
      <c r="D35" s="170" t="s">
        <v>11</v>
      </c>
      <c r="E35" s="171">
        <v>562</v>
      </c>
      <c r="F35" s="172"/>
      <c r="G35" s="173">
        <f t="shared" si="0"/>
        <v>0</v>
      </c>
    </row>
    <row r="36" spans="2:7" s="174" customFormat="1" ht="55.5" customHeight="1">
      <c r="B36" s="168">
        <v>29</v>
      </c>
      <c r="C36" s="175" t="s">
        <v>509</v>
      </c>
      <c r="D36" s="170" t="s">
        <v>11</v>
      </c>
      <c r="E36" s="171">
        <v>97</v>
      </c>
      <c r="F36" s="172"/>
      <c r="G36" s="173">
        <f t="shared" si="0"/>
        <v>0</v>
      </c>
    </row>
    <row r="37" spans="2:7" s="174" customFormat="1" ht="61.5" customHeight="1">
      <c r="B37" s="168">
        <v>30</v>
      </c>
      <c r="C37" s="175" t="s">
        <v>510</v>
      </c>
      <c r="D37" s="170" t="s">
        <v>11</v>
      </c>
      <c r="E37" s="171">
        <v>511</v>
      </c>
      <c r="F37" s="172"/>
      <c r="G37" s="173">
        <f t="shared" si="0"/>
        <v>0</v>
      </c>
    </row>
    <row r="38" spans="2:7" s="174" customFormat="1" ht="71.25" customHeight="1">
      <c r="B38" s="168">
        <v>31</v>
      </c>
      <c r="C38" s="175" t="s">
        <v>473</v>
      </c>
      <c r="D38" s="170" t="s">
        <v>40</v>
      </c>
      <c r="E38" s="171">
        <v>78</v>
      </c>
      <c r="F38" s="172"/>
      <c r="G38" s="173">
        <f t="shared" si="0"/>
        <v>0</v>
      </c>
    </row>
    <row r="39" spans="2:7" s="174" customFormat="1" ht="72.75" customHeight="1">
      <c r="B39" s="168">
        <v>32</v>
      </c>
      <c r="C39" s="175" t="s">
        <v>474</v>
      </c>
      <c r="D39" s="170" t="s">
        <v>40</v>
      </c>
      <c r="E39" s="171">
        <v>30</v>
      </c>
      <c r="F39" s="172"/>
      <c r="G39" s="173">
        <f t="shared" si="0"/>
        <v>0</v>
      </c>
    </row>
    <row r="40" spans="2:7" s="174" customFormat="1" ht="76.5" customHeight="1">
      <c r="B40" s="168">
        <v>33</v>
      </c>
      <c r="C40" s="175" t="s">
        <v>476</v>
      </c>
      <c r="D40" s="170" t="s">
        <v>28</v>
      </c>
      <c r="E40" s="171">
        <v>3</v>
      </c>
      <c r="F40" s="172"/>
      <c r="G40" s="173">
        <f t="shared" si="0"/>
        <v>0</v>
      </c>
    </row>
    <row r="41" spans="2:7" s="174" customFormat="1" ht="69.75" customHeight="1">
      <c r="B41" s="168">
        <v>34</v>
      </c>
      <c r="C41" s="175" t="s">
        <v>475</v>
      </c>
      <c r="D41" s="170" t="s">
        <v>40</v>
      </c>
      <c r="E41" s="171">
        <v>3</v>
      </c>
      <c r="F41" s="172"/>
      <c r="G41" s="173">
        <f t="shared" si="0"/>
        <v>0</v>
      </c>
    </row>
    <row r="42" spans="2:7" s="174" customFormat="1" ht="75" customHeight="1">
      <c r="B42" s="168">
        <v>35</v>
      </c>
      <c r="C42" s="175" t="s">
        <v>477</v>
      </c>
      <c r="D42" s="170" t="s">
        <v>40</v>
      </c>
      <c r="E42" s="171">
        <v>1</v>
      </c>
      <c r="F42" s="172"/>
      <c r="G42" s="173">
        <f t="shared" si="0"/>
        <v>0</v>
      </c>
    </row>
    <row r="43" spans="2:7" s="174" customFormat="1" ht="28.5" customHeight="1">
      <c r="B43" s="168">
        <v>36</v>
      </c>
      <c r="C43" s="175" t="s">
        <v>512</v>
      </c>
      <c r="D43" s="170" t="s">
        <v>28</v>
      </c>
      <c r="E43" s="171">
        <v>78</v>
      </c>
      <c r="F43" s="172"/>
      <c r="G43" s="173">
        <f t="shared" si="0"/>
        <v>0</v>
      </c>
    </row>
    <row r="44" spans="2:7" s="174" customFormat="1" ht="28.5" customHeight="1">
      <c r="B44" s="168">
        <v>37</v>
      </c>
      <c r="C44" s="175" t="s">
        <v>511</v>
      </c>
      <c r="D44" s="170" t="s">
        <v>28</v>
      </c>
      <c r="E44" s="171">
        <v>22</v>
      </c>
      <c r="F44" s="172"/>
      <c r="G44" s="173">
        <f t="shared" si="0"/>
        <v>0</v>
      </c>
    </row>
    <row r="45" spans="2:7" s="174" customFormat="1" ht="28.5" customHeight="1">
      <c r="B45" s="168">
        <v>38</v>
      </c>
      <c r="C45" s="175" t="s">
        <v>513</v>
      </c>
      <c r="D45" s="170" t="s">
        <v>28</v>
      </c>
      <c r="E45" s="171">
        <v>6</v>
      </c>
      <c r="F45" s="172"/>
      <c r="G45" s="173">
        <f t="shared" si="0"/>
        <v>0</v>
      </c>
    </row>
    <row r="46" spans="2:7" s="174" customFormat="1" ht="28.5" customHeight="1">
      <c r="B46" s="168">
        <v>39</v>
      </c>
      <c r="C46" s="175" t="s">
        <v>514</v>
      </c>
      <c r="D46" s="170" t="s">
        <v>28</v>
      </c>
      <c r="E46" s="171">
        <v>25</v>
      </c>
      <c r="F46" s="172"/>
      <c r="G46" s="173">
        <f t="shared" si="0"/>
        <v>0</v>
      </c>
    </row>
    <row r="47" spans="2:7" s="174" customFormat="1" ht="28.5" customHeight="1">
      <c r="B47" s="168">
        <v>40</v>
      </c>
      <c r="C47" s="175" t="s">
        <v>515</v>
      </c>
      <c r="D47" s="170" t="s">
        <v>28</v>
      </c>
      <c r="E47" s="171">
        <v>11</v>
      </c>
      <c r="F47" s="172"/>
      <c r="G47" s="173">
        <f t="shared" si="0"/>
        <v>0</v>
      </c>
    </row>
    <row r="48" spans="2:7" s="174" customFormat="1" ht="28.5" customHeight="1">
      <c r="B48" s="168">
        <v>41</v>
      </c>
      <c r="C48" s="175" t="s">
        <v>516</v>
      </c>
      <c r="D48" s="170" t="s">
        <v>28</v>
      </c>
      <c r="E48" s="171">
        <v>5</v>
      </c>
      <c r="F48" s="172"/>
      <c r="G48" s="173">
        <f t="shared" si="0"/>
        <v>0</v>
      </c>
    </row>
    <row r="49" spans="2:7" s="174" customFormat="1" ht="28.5" customHeight="1">
      <c r="B49" s="168"/>
      <c r="C49" s="176" t="s">
        <v>56</v>
      </c>
      <c r="D49" s="177"/>
      <c r="E49" s="178"/>
      <c r="F49" s="179"/>
      <c r="G49" s="180">
        <f>SUBTOTAL(109,G8:G48)</f>
        <v>0</v>
      </c>
    </row>
    <row r="50" spans="2:7" s="174" customFormat="1" ht="28.5" customHeight="1">
      <c r="B50" s="132" t="s">
        <v>67</v>
      </c>
      <c r="C50" s="181" t="s">
        <v>517</v>
      </c>
      <c r="D50" s="182"/>
      <c r="E50" s="183"/>
      <c r="F50" s="179"/>
      <c r="G50" s="180"/>
    </row>
    <row r="51" spans="2:7" s="174" customFormat="1" ht="38.25" customHeight="1">
      <c r="B51" s="168">
        <v>42</v>
      </c>
      <c r="C51" s="184" t="s">
        <v>518</v>
      </c>
      <c r="D51" s="185" t="s">
        <v>8</v>
      </c>
      <c r="E51" s="186">
        <v>1426</v>
      </c>
      <c r="F51" s="172"/>
      <c r="G51" s="173">
        <f t="shared" si="0"/>
        <v>0</v>
      </c>
    </row>
    <row r="52" spans="2:7" s="174" customFormat="1" ht="38.25" customHeight="1">
      <c r="B52" s="168">
        <v>43</v>
      </c>
      <c r="C52" s="184" t="s">
        <v>519</v>
      </c>
      <c r="D52" s="185" t="s">
        <v>8</v>
      </c>
      <c r="E52" s="186">
        <v>1426</v>
      </c>
      <c r="F52" s="172"/>
      <c r="G52" s="173">
        <f t="shared" si="0"/>
        <v>0</v>
      </c>
    </row>
    <row r="53" spans="2:7" s="174" customFormat="1" ht="46.5" customHeight="1">
      <c r="B53" s="168">
        <v>44</v>
      </c>
      <c r="C53" s="184" t="s">
        <v>520</v>
      </c>
      <c r="D53" s="185" t="s">
        <v>14</v>
      </c>
      <c r="E53" s="186">
        <v>1488</v>
      </c>
      <c r="F53" s="172"/>
      <c r="G53" s="173">
        <f t="shared" si="0"/>
        <v>0</v>
      </c>
    </row>
    <row r="54" spans="2:7" s="174" customFormat="1" ht="28.5" customHeight="1">
      <c r="B54" s="168">
        <v>45</v>
      </c>
      <c r="C54" s="184" t="s">
        <v>1045</v>
      </c>
      <c r="D54" s="185" t="s">
        <v>14</v>
      </c>
      <c r="E54" s="186">
        <v>1489</v>
      </c>
      <c r="F54" s="172"/>
      <c r="G54" s="173">
        <f t="shared" si="0"/>
        <v>0</v>
      </c>
    </row>
    <row r="55" spans="2:7" ht="31.5" customHeight="1">
      <c r="B55" s="168"/>
      <c r="C55" s="176" t="s">
        <v>521</v>
      </c>
      <c r="D55" s="177"/>
      <c r="E55" s="178"/>
      <c r="F55" s="179"/>
      <c r="G55" s="180">
        <f>SUBTOTAL(109,G51:G54)</f>
        <v>0</v>
      </c>
    </row>
    <row r="56" spans="2:7" ht="33.75" customHeight="1">
      <c r="B56" s="132" t="s">
        <v>72</v>
      </c>
      <c r="C56" s="181" t="s">
        <v>145</v>
      </c>
      <c r="D56" s="182"/>
      <c r="E56" s="183"/>
      <c r="F56" s="179"/>
      <c r="G56" s="180"/>
    </row>
    <row r="57" spans="2:7" ht="33.75" customHeight="1">
      <c r="B57" s="168">
        <v>46</v>
      </c>
      <c r="C57" s="169" t="s">
        <v>523</v>
      </c>
      <c r="D57" s="187" t="s">
        <v>40</v>
      </c>
      <c r="E57" s="188">
        <v>1</v>
      </c>
      <c r="F57" s="172"/>
      <c r="G57" s="173">
        <f t="shared" si="0"/>
        <v>0</v>
      </c>
    </row>
    <row r="58" spans="2:7" ht="33.75" customHeight="1">
      <c r="B58" s="168">
        <v>47</v>
      </c>
      <c r="C58" s="184" t="s">
        <v>522</v>
      </c>
      <c r="D58" s="185" t="s">
        <v>14</v>
      </c>
      <c r="E58" s="186">
        <v>7.99</v>
      </c>
      <c r="F58" s="172"/>
      <c r="G58" s="173">
        <f t="shared" si="0"/>
        <v>0</v>
      </c>
    </row>
    <row r="59" spans="2:7" ht="33.75" customHeight="1">
      <c r="B59" s="168">
        <v>48</v>
      </c>
      <c r="C59" s="184" t="s">
        <v>146</v>
      </c>
      <c r="D59" s="185" t="s">
        <v>14</v>
      </c>
      <c r="E59" s="186">
        <v>1.6</v>
      </c>
      <c r="F59" s="172"/>
      <c r="G59" s="173">
        <f t="shared" si="0"/>
        <v>0</v>
      </c>
    </row>
    <row r="60" spans="2:7" ht="33.75" customHeight="1">
      <c r="B60" s="168">
        <v>49</v>
      </c>
      <c r="C60" s="184" t="s">
        <v>524</v>
      </c>
      <c r="D60" s="185" t="s">
        <v>8</v>
      </c>
      <c r="E60" s="186">
        <v>11.75</v>
      </c>
      <c r="F60" s="172"/>
      <c r="G60" s="173">
        <f t="shared" si="0"/>
        <v>0</v>
      </c>
    </row>
    <row r="61" spans="2:7" ht="33.75" customHeight="1">
      <c r="B61" s="168">
        <v>50</v>
      </c>
      <c r="C61" s="184" t="s">
        <v>525</v>
      </c>
      <c r="D61" s="185" t="s">
        <v>14</v>
      </c>
      <c r="E61" s="186">
        <v>0.47</v>
      </c>
      <c r="F61" s="172"/>
      <c r="G61" s="173">
        <f t="shared" si="0"/>
        <v>0</v>
      </c>
    </row>
    <row r="62" spans="2:7" ht="33.75" customHeight="1">
      <c r="B62" s="168">
        <v>51</v>
      </c>
      <c r="C62" s="184" t="s">
        <v>147</v>
      </c>
      <c r="D62" s="185" t="s">
        <v>40</v>
      </c>
      <c r="E62" s="186">
        <v>1</v>
      </c>
      <c r="F62" s="189"/>
      <c r="G62" s="173">
        <f>SUBTOTAL(109,G63:G71)</f>
        <v>0</v>
      </c>
    </row>
    <row r="63" spans="2:7" ht="22.5" customHeight="1">
      <c r="B63" s="432" t="s">
        <v>536</v>
      </c>
      <c r="C63" s="433" t="s">
        <v>526</v>
      </c>
      <c r="D63" s="434" t="s">
        <v>527</v>
      </c>
      <c r="E63" s="435">
        <f>1.88+2.01</f>
        <v>3.89</v>
      </c>
      <c r="F63" s="436"/>
      <c r="G63" s="437">
        <f t="shared" si="0"/>
        <v>0</v>
      </c>
    </row>
    <row r="64" spans="2:7" ht="22.5" customHeight="1">
      <c r="B64" s="432" t="s">
        <v>537</v>
      </c>
      <c r="C64" s="433" t="s">
        <v>528</v>
      </c>
      <c r="D64" s="434" t="s">
        <v>8</v>
      </c>
      <c r="E64" s="435">
        <f>2.34+3.84+167.37+14.4+16.15</f>
        <v>204.1</v>
      </c>
      <c r="F64" s="436"/>
      <c r="G64" s="437">
        <f t="shared" si="0"/>
        <v>0</v>
      </c>
    </row>
    <row r="65" spans="2:7" ht="22.5" customHeight="1">
      <c r="B65" s="432" t="s">
        <v>538</v>
      </c>
      <c r="C65" s="433" t="s">
        <v>529</v>
      </c>
      <c r="D65" s="434" t="s">
        <v>14</v>
      </c>
      <c r="E65" s="435">
        <v>1.93</v>
      </c>
      <c r="F65" s="436"/>
      <c r="G65" s="437">
        <f t="shared" si="0"/>
        <v>0</v>
      </c>
    </row>
    <row r="66" spans="2:7" ht="22.5" customHeight="1">
      <c r="B66" s="432" t="s">
        <v>539</v>
      </c>
      <c r="C66" s="433" t="s">
        <v>532</v>
      </c>
      <c r="D66" s="434" t="s">
        <v>14</v>
      </c>
      <c r="E66" s="435">
        <v>3.6</v>
      </c>
      <c r="F66" s="436"/>
      <c r="G66" s="437">
        <f t="shared" si="0"/>
        <v>0</v>
      </c>
    </row>
    <row r="67" spans="2:7" ht="22.5" customHeight="1">
      <c r="B67" s="432" t="s">
        <v>540</v>
      </c>
      <c r="C67" s="433" t="s">
        <v>530</v>
      </c>
      <c r="D67" s="434" t="s">
        <v>14</v>
      </c>
      <c r="E67" s="435">
        <v>15.68</v>
      </c>
      <c r="F67" s="436"/>
      <c r="G67" s="437">
        <f t="shared" si="0"/>
        <v>0</v>
      </c>
    </row>
    <row r="68" spans="2:7" ht="22.5" customHeight="1">
      <c r="B68" s="432" t="s">
        <v>541</v>
      </c>
      <c r="C68" s="433" t="s">
        <v>531</v>
      </c>
      <c r="D68" s="434" t="s">
        <v>14</v>
      </c>
      <c r="E68" s="435">
        <v>2.35</v>
      </c>
      <c r="F68" s="436"/>
      <c r="G68" s="437">
        <f t="shared" si="0"/>
        <v>0</v>
      </c>
    </row>
    <row r="69" spans="2:7" ht="22.5" customHeight="1">
      <c r="B69" s="432" t="s">
        <v>542</v>
      </c>
      <c r="C69" s="433" t="s">
        <v>533</v>
      </c>
      <c r="D69" s="434" t="s">
        <v>14</v>
      </c>
      <c r="E69" s="435">
        <v>5.34</v>
      </c>
      <c r="F69" s="436"/>
      <c r="G69" s="437">
        <f t="shared" si="0"/>
        <v>0</v>
      </c>
    </row>
    <row r="70" spans="2:7" ht="22.5" customHeight="1">
      <c r="B70" s="432" t="s">
        <v>543</v>
      </c>
      <c r="C70" s="433" t="s">
        <v>534</v>
      </c>
      <c r="D70" s="434" t="s">
        <v>28</v>
      </c>
      <c r="E70" s="435">
        <v>19</v>
      </c>
      <c r="F70" s="436"/>
      <c r="G70" s="437">
        <f t="shared" si="0"/>
        <v>0</v>
      </c>
    </row>
    <row r="71" spans="2:7" ht="22.5" customHeight="1">
      <c r="B71" s="432" t="s">
        <v>544</v>
      </c>
      <c r="C71" s="433" t="s">
        <v>535</v>
      </c>
      <c r="D71" s="434" t="s">
        <v>11</v>
      </c>
      <c r="E71" s="435">
        <v>2</v>
      </c>
      <c r="F71" s="436"/>
      <c r="G71" s="437">
        <f t="shared" si="0"/>
        <v>0</v>
      </c>
    </row>
    <row r="72" spans="2:7" ht="33.75" customHeight="1">
      <c r="B72" s="168">
        <v>52</v>
      </c>
      <c r="C72" s="184" t="s">
        <v>545</v>
      </c>
      <c r="D72" s="185" t="s">
        <v>8</v>
      </c>
      <c r="E72" s="186">
        <v>73.73</v>
      </c>
      <c r="F72" s="172"/>
      <c r="G72" s="173">
        <f t="shared" si="0"/>
        <v>0</v>
      </c>
    </row>
    <row r="73" spans="2:7" ht="43.5" customHeight="1">
      <c r="B73" s="168">
        <v>53</v>
      </c>
      <c r="C73" s="184" t="s">
        <v>546</v>
      </c>
      <c r="D73" s="185" t="s">
        <v>8</v>
      </c>
      <c r="E73" s="186">
        <v>63.52</v>
      </c>
      <c r="F73" s="172"/>
      <c r="G73" s="173">
        <f t="shared" si="0"/>
        <v>0</v>
      </c>
    </row>
    <row r="74" spans="2:7" ht="33.75" customHeight="1">
      <c r="B74" s="168">
        <v>54</v>
      </c>
      <c r="C74" s="184" t="s">
        <v>547</v>
      </c>
      <c r="D74" s="185" t="s">
        <v>8</v>
      </c>
      <c r="E74" s="186">
        <v>9.92</v>
      </c>
      <c r="F74" s="172"/>
      <c r="G74" s="173">
        <f t="shared" si="0"/>
        <v>0</v>
      </c>
    </row>
    <row r="75" spans="2:7" ht="30" customHeight="1">
      <c r="B75" s="168">
        <v>55</v>
      </c>
      <c r="C75" s="184" t="s">
        <v>148</v>
      </c>
      <c r="D75" s="185" t="s">
        <v>8</v>
      </c>
      <c r="E75" s="186">
        <v>73.73</v>
      </c>
      <c r="F75" s="172"/>
      <c r="G75" s="173">
        <f t="shared" si="0"/>
        <v>0</v>
      </c>
    </row>
    <row r="76" spans="2:7" ht="48" customHeight="1">
      <c r="B76" s="168">
        <v>56</v>
      </c>
      <c r="C76" s="184" t="s">
        <v>548</v>
      </c>
      <c r="D76" s="185" t="s">
        <v>8</v>
      </c>
      <c r="E76" s="186">
        <v>11.75</v>
      </c>
      <c r="F76" s="172"/>
      <c r="G76" s="173">
        <f t="shared" si="0"/>
        <v>0</v>
      </c>
    </row>
    <row r="77" spans="2:7" ht="30" customHeight="1">
      <c r="B77" s="168">
        <v>57</v>
      </c>
      <c r="C77" s="184" t="s">
        <v>149</v>
      </c>
      <c r="D77" s="185" t="s">
        <v>8</v>
      </c>
      <c r="E77" s="186">
        <v>39.630000000000003</v>
      </c>
      <c r="F77" s="172"/>
      <c r="G77" s="173">
        <f t="shared" si="0"/>
        <v>0</v>
      </c>
    </row>
    <row r="78" spans="2:7" ht="30" customHeight="1">
      <c r="B78" s="168">
        <v>58</v>
      </c>
      <c r="C78" s="184" t="s">
        <v>549</v>
      </c>
      <c r="D78" s="185" t="s">
        <v>40</v>
      </c>
      <c r="E78" s="186">
        <v>4</v>
      </c>
      <c r="F78" s="172"/>
      <c r="G78" s="173">
        <f t="shared" si="0"/>
        <v>0</v>
      </c>
    </row>
    <row r="79" spans="2:7" ht="50.25" customHeight="1">
      <c r="B79" s="168">
        <v>59</v>
      </c>
      <c r="C79" s="184" t="s">
        <v>550</v>
      </c>
      <c r="D79" s="185" t="s">
        <v>40</v>
      </c>
      <c r="E79" s="186">
        <v>2</v>
      </c>
      <c r="F79" s="172"/>
      <c r="G79" s="173">
        <f t="shared" si="0"/>
        <v>0</v>
      </c>
    </row>
    <row r="80" spans="2:7" ht="30" customHeight="1">
      <c r="B80" s="168">
        <v>60</v>
      </c>
      <c r="C80" s="184" t="s">
        <v>551</v>
      </c>
      <c r="D80" s="185" t="s">
        <v>40</v>
      </c>
      <c r="E80" s="186">
        <v>2</v>
      </c>
      <c r="F80" s="172"/>
      <c r="G80" s="173">
        <f t="shared" si="0"/>
        <v>0</v>
      </c>
    </row>
    <row r="81" spans="2:7" ht="31.5" customHeight="1" thickBot="1">
      <c r="B81" s="190"/>
      <c r="C81" s="191" t="s">
        <v>478</v>
      </c>
      <c r="D81" s="192"/>
      <c r="E81" s="193"/>
      <c r="F81" s="193"/>
      <c r="G81" s="194">
        <f>SUBTOTAL(109,G57:G80)</f>
        <v>0</v>
      </c>
    </row>
    <row r="82" spans="2:7" ht="30" customHeight="1" thickBot="1">
      <c r="B82" s="504" t="s">
        <v>37</v>
      </c>
      <c r="C82" s="505"/>
      <c r="D82" s="505"/>
      <c r="E82" s="505"/>
      <c r="F82" s="506"/>
      <c r="G82" s="195">
        <f>G81+G55+G49</f>
        <v>0</v>
      </c>
    </row>
    <row r="83" spans="2:7" ht="30" customHeight="1"/>
    <row r="84" spans="2:7" ht="30" customHeight="1">
      <c r="E84" s="200"/>
    </row>
    <row r="85" spans="2:7" ht="30" customHeight="1"/>
    <row r="86" spans="2:7" ht="30" customHeight="1"/>
  </sheetData>
  <sheetProtection sheet="1" objects="1" scenarios="1" selectLockedCells="1"/>
  <mergeCells count="4">
    <mergeCell ref="B2:G2"/>
    <mergeCell ref="B3:G3"/>
    <mergeCell ref="B4:G4"/>
    <mergeCell ref="B82:F82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H483"/>
  <sheetViews>
    <sheetView showZeros="0" topLeftCell="A469" zoomScale="85" zoomScaleNormal="85" zoomScaleSheetLayoutView="85" workbookViewId="0">
      <selection activeCell="F475" sqref="F475"/>
    </sheetView>
  </sheetViews>
  <sheetFormatPr defaultRowHeight="15"/>
  <cols>
    <col min="1" max="1" width="9.140625" style="87"/>
    <col min="2" max="2" width="8.85546875" style="53" customWidth="1"/>
    <col min="3" max="3" width="68.5703125" style="83" customWidth="1"/>
    <col min="4" max="4" width="8.85546875" style="53" customWidth="1"/>
    <col min="5" max="5" width="14.28515625" style="84" customWidth="1"/>
    <col min="6" max="6" width="18.85546875" style="86" customWidth="1"/>
    <col min="7" max="7" width="19.7109375" style="86" customWidth="1"/>
    <col min="8" max="8" width="10.85546875" style="87" bestFit="1" customWidth="1"/>
    <col min="9" max="16384" width="9.140625" style="87"/>
  </cols>
  <sheetData>
    <row r="1" spans="2:8" ht="32.25" customHeight="1">
      <c r="B1" s="507" t="s">
        <v>0</v>
      </c>
      <c r="C1" s="507"/>
      <c r="D1" s="507"/>
      <c r="E1" s="507"/>
      <c r="F1" s="507"/>
      <c r="G1" s="507"/>
    </row>
    <row r="2" spans="2:8" ht="33" customHeight="1">
      <c r="B2" s="507" t="s">
        <v>181</v>
      </c>
      <c r="C2" s="507"/>
      <c r="D2" s="507"/>
      <c r="E2" s="507"/>
      <c r="F2" s="507"/>
      <c r="G2" s="507"/>
    </row>
    <row r="3" spans="2:8" ht="15" customHeight="1" thickBot="1">
      <c r="C3" s="54"/>
      <c r="D3" s="54"/>
      <c r="E3" s="55"/>
      <c r="F3" s="56"/>
      <c r="G3" s="56"/>
    </row>
    <row r="4" spans="2:8" ht="45">
      <c r="B4" s="57" t="s">
        <v>1</v>
      </c>
      <c r="C4" s="58" t="s">
        <v>2</v>
      </c>
      <c r="D4" s="59" t="s">
        <v>3</v>
      </c>
      <c r="E4" s="93" t="s">
        <v>4</v>
      </c>
      <c r="F4" s="59" t="s">
        <v>5</v>
      </c>
      <c r="G4" s="60" t="s">
        <v>6</v>
      </c>
    </row>
    <row r="5" spans="2:8" ht="23.25" customHeight="1" thickBot="1">
      <c r="B5" s="61">
        <v>1</v>
      </c>
      <c r="C5" s="62">
        <v>2</v>
      </c>
      <c r="D5" s="63">
        <v>3</v>
      </c>
      <c r="E5" s="64">
        <v>4</v>
      </c>
      <c r="F5" s="63">
        <v>5</v>
      </c>
      <c r="G5" s="65">
        <v>6</v>
      </c>
    </row>
    <row r="6" spans="2:8" ht="39.950000000000003" customHeight="1">
      <c r="B6" s="51" t="s">
        <v>66</v>
      </c>
      <c r="C6" s="289" t="s">
        <v>999</v>
      </c>
      <c r="D6" s="68"/>
      <c r="E6" s="69"/>
      <c r="F6" s="69"/>
      <c r="G6" s="70"/>
    </row>
    <row r="7" spans="2:8" ht="30" customHeight="1">
      <c r="B7" s="66">
        <v>1</v>
      </c>
      <c r="C7" s="88" t="s">
        <v>593</v>
      </c>
      <c r="D7" s="89" t="s">
        <v>14</v>
      </c>
      <c r="E7" s="296">
        <v>450.76</v>
      </c>
      <c r="F7" s="71"/>
      <c r="G7" s="72">
        <f>ROUND(E7*F7,2)</f>
        <v>0</v>
      </c>
    </row>
    <row r="8" spans="2:8" ht="40.5" customHeight="1">
      <c r="B8" s="66">
        <v>2</v>
      </c>
      <c r="C8" s="294" t="s">
        <v>839</v>
      </c>
      <c r="D8" s="89" t="s">
        <v>14</v>
      </c>
      <c r="E8" s="296">
        <v>79.55</v>
      </c>
      <c r="F8" s="71"/>
      <c r="G8" s="72">
        <f t="shared" ref="G8:G64" si="0">ROUND(E8*F8,2)</f>
        <v>0</v>
      </c>
    </row>
    <row r="9" spans="2:8" ht="36" customHeight="1">
      <c r="B9" s="66">
        <v>3</v>
      </c>
      <c r="C9" s="88" t="s">
        <v>594</v>
      </c>
      <c r="D9" s="89" t="s">
        <v>8</v>
      </c>
      <c r="E9" s="296">
        <v>1178.44</v>
      </c>
      <c r="F9" s="71"/>
      <c r="G9" s="72">
        <f t="shared" si="0"/>
        <v>0</v>
      </c>
    </row>
    <row r="10" spans="2:8" ht="35.25" customHeight="1">
      <c r="B10" s="66">
        <v>4</v>
      </c>
      <c r="C10" s="88" t="s">
        <v>182</v>
      </c>
      <c r="D10" s="89" t="s">
        <v>8</v>
      </c>
      <c r="E10" s="296">
        <v>354.15</v>
      </c>
      <c r="F10" s="71"/>
      <c r="G10" s="72">
        <f t="shared" si="0"/>
        <v>0</v>
      </c>
    </row>
    <row r="11" spans="2:8" ht="31.5" customHeight="1">
      <c r="B11" s="66">
        <v>5</v>
      </c>
      <c r="C11" s="88" t="s">
        <v>70</v>
      </c>
      <c r="D11" s="89" t="s">
        <v>14</v>
      </c>
      <c r="E11" s="296">
        <v>134.28</v>
      </c>
      <c r="F11" s="71"/>
      <c r="G11" s="72">
        <f t="shared" si="0"/>
        <v>0</v>
      </c>
    </row>
    <row r="12" spans="2:8" ht="30.75" customHeight="1">
      <c r="B12" s="66">
        <v>6</v>
      </c>
      <c r="C12" s="88" t="s">
        <v>595</v>
      </c>
      <c r="D12" s="89" t="s">
        <v>14</v>
      </c>
      <c r="E12" s="296">
        <v>340.59</v>
      </c>
      <c r="F12" s="71"/>
      <c r="G12" s="72">
        <f t="shared" si="0"/>
        <v>0</v>
      </c>
    </row>
    <row r="13" spans="2:8" ht="40.5" customHeight="1">
      <c r="B13" s="66">
        <v>7</v>
      </c>
      <c r="C13" s="295" t="s">
        <v>840</v>
      </c>
      <c r="D13" s="89" t="s">
        <v>14</v>
      </c>
      <c r="E13" s="296">
        <v>189.7</v>
      </c>
      <c r="F13" s="71"/>
      <c r="G13" s="72">
        <f t="shared" si="0"/>
        <v>0</v>
      </c>
      <c r="H13" s="90"/>
    </row>
    <row r="14" spans="2:8" ht="51" customHeight="1">
      <c r="B14" s="66">
        <v>8</v>
      </c>
      <c r="C14" s="88" t="s">
        <v>183</v>
      </c>
      <c r="D14" s="89" t="s">
        <v>11</v>
      </c>
      <c r="E14" s="296">
        <v>394.3</v>
      </c>
      <c r="F14" s="71"/>
      <c r="G14" s="72">
        <f t="shared" si="0"/>
        <v>0</v>
      </c>
    </row>
    <row r="15" spans="2:8" ht="60.75" customHeight="1">
      <c r="B15" s="66">
        <v>9</v>
      </c>
      <c r="C15" s="294" t="s">
        <v>841</v>
      </c>
      <c r="D15" s="89" t="s">
        <v>11</v>
      </c>
      <c r="E15" s="296">
        <v>343.6</v>
      </c>
      <c r="F15" s="71"/>
      <c r="G15" s="72">
        <f t="shared" si="0"/>
        <v>0</v>
      </c>
    </row>
    <row r="16" spans="2:8" ht="26.25" customHeight="1">
      <c r="B16" s="66">
        <v>10</v>
      </c>
      <c r="C16" s="88" t="s">
        <v>185</v>
      </c>
      <c r="D16" s="89" t="s">
        <v>28</v>
      </c>
      <c r="E16" s="296">
        <v>2</v>
      </c>
      <c r="F16" s="71"/>
      <c r="G16" s="72">
        <f t="shared" si="0"/>
        <v>0</v>
      </c>
    </row>
    <row r="17" spans="2:7" ht="26.25" customHeight="1">
      <c r="B17" s="66">
        <v>11</v>
      </c>
      <c r="C17" s="88" t="s">
        <v>186</v>
      </c>
      <c r="D17" s="89" t="s">
        <v>28</v>
      </c>
      <c r="E17" s="296">
        <v>1</v>
      </c>
      <c r="F17" s="71"/>
      <c r="G17" s="72">
        <f t="shared" si="0"/>
        <v>0</v>
      </c>
    </row>
    <row r="18" spans="2:7" ht="26.25" customHeight="1">
      <c r="B18" s="66">
        <v>12</v>
      </c>
      <c r="C18" s="88" t="s">
        <v>187</v>
      </c>
      <c r="D18" s="89" t="s">
        <v>28</v>
      </c>
      <c r="E18" s="296">
        <v>23</v>
      </c>
      <c r="F18" s="71"/>
      <c r="G18" s="72">
        <f t="shared" si="0"/>
        <v>0</v>
      </c>
    </row>
    <row r="19" spans="2:7" ht="26.25" customHeight="1">
      <c r="B19" s="66">
        <v>13</v>
      </c>
      <c r="C19" s="88" t="s">
        <v>188</v>
      </c>
      <c r="D19" s="89" t="s">
        <v>27</v>
      </c>
      <c r="E19" s="296">
        <v>2</v>
      </c>
      <c r="F19" s="71"/>
      <c r="G19" s="72">
        <f t="shared" si="0"/>
        <v>0</v>
      </c>
    </row>
    <row r="20" spans="2:7" ht="36.75" customHeight="1">
      <c r="B20" s="66">
        <v>14</v>
      </c>
      <c r="C20" s="88" t="s">
        <v>189</v>
      </c>
      <c r="D20" s="89" t="s">
        <v>71</v>
      </c>
      <c r="E20" s="296">
        <v>80</v>
      </c>
      <c r="F20" s="71"/>
      <c r="G20" s="72">
        <f t="shared" si="0"/>
        <v>0</v>
      </c>
    </row>
    <row r="21" spans="2:7" ht="53.25" customHeight="1">
      <c r="B21" s="66">
        <v>15</v>
      </c>
      <c r="C21" s="88" t="s">
        <v>190</v>
      </c>
      <c r="D21" s="89" t="s">
        <v>11</v>
      </c>
      <c r="E21" s="296">
        <v>7</v>
      </c>
      <c r="F21" s="71"/>
      <c r="G21" s="72">
        <f t="shared" si="0"/>
        <v>0</v>
      </c>
    </row>
    <row r="22" spans="2:7" ht="39" customHeight="1">
      <c r="B22" s="66">
        <v>16</v>
      </c>
      <c r="C22" s="88" t="s">
        <v>191</v>
      </c>
      <c r="D22" s="89" t="s">
        <v>27</v>
      </c>
      <c r="E22" s="296">
        <v>2</v>
      </c>
      <c r="F22" s="71"/>
      <c r="G22" s="72">
        <f t="shared" si="0"/>
        <v>0</v>
      </c>
    </row>
    <row r="23" spans="2:7" ht="51.75" customHeight="1">
      <c r="B23" s="66">
        <v>17</v>
      </c>
      <c r="C23" s="88" t="s">
        <v>190</v>
      </c>
      <c r="D23" s="89" t="s">
        <v>11</v>
      </c>
      <c r="E23" s="296">
        <v>6.7</v>
      </c>
      <c r="F23" s="71"/>
      <c r="G23" s="72">
        <f t="shared" si="0"/>
        <v>0</v>
      </c>
    </row>
    <row r="24" spans="2:7" ht="34.5" customHeight="1">
      <c r="B24" s="66">
        <v>18</v>
      </c>
      <c r="C24" s="88" t="s">
        <v>191</v>
      </c>
      <c r="D24" s="89" t="s">
        <v>27</v>
      </c>
      <c r="E24" s="296">
        <v>2</v>
      </c>
      <c r="F24" s="71"/>
      <c r="G24" s="72">
        <f t="shared" si="0"/>
        <v>0</v>
      </c>
    </row>
    <row r="25" spans="2:7" ht="51" customHeight="1">
      <c r="B25" s="66">
        <v>19</v>
      </c>
      <c r="C25" s="88" t="s">
        <v>190</v>
      </c>
      <c r="D25" s="89" t="s">
        <v>11</v>
      </c>
      <c r="E25" s="296">
        <v>6.5</v>
      </c>
      <c r="F25" s="71"/>
      <c r="G25" s="72">
        <f t="shared" si="0"/>
        <v>0</v>
      </c>
    </row>
    <row r="26" spans="2:7" ht="35.25" customHeight="1">
      <c r="B26" s="66">
        <v>20</v>
      </c>
      <c r="C26" s="88" t="s">
        <v>191</v>
      </c>
      <c r="D26" s="89" t="s">
        <v>27</v>
      </c>
      <c r="E26" s="296">
        <v>2</v>
      </c>
      <c r="F26" s="71"/>
      <c r="G26" s="72">
        <f t="shared" si="0"/>
        <v>0</v>
      </c>
    </row>
    <row r="27" spans="2:7" ht="51" customHeight="1">
      <c r="B27" s="66">
        <v>21</v>
      </c>
      <c r="C27" s="88" t="s">
        <v>190</v>
      </c>
      <c r="D27" s="89" t="s">
        <v>11</v>
      </c>
      <c r="E27" s="296">
        <v>12.2</v>
      </c>
      <c r="F27" s="71"/>
      <c r="G27" s="72">
        <f t="shared" si="0"/>
        <v>0</v>
      </c>
    </row>
    <row r="28" spans="2:7" ht="39.75" customHeight="1">
      <c r="B28" s="66">
        <v>22</v>
      </c>
      <c r="C28" s="88" t="s">
        <v>191</v>
      </c>
      <c r="D28" s="89" t="s">
        <v>27</v>
      </c>
      <c r="E28" s="296">
        <v>2</v>
      </c>
      <c r="F28" s="71"/>
      <c r="G28" s="72">
        <f t="shared" si="0"/>
        <v>0</v>
      </c>
    </row>
    <row r="29" spans="2:7" ht="49.5" customHeight="1">
      <c r="B29" s="66">
        <v>23</v>
      </c>
      <c r="C29" s="88" t="s">
        <v>192</v>
      </c>
      <c r="D29" s="89" t="s">
        <v>11</v>
      </c>
      <c r="E29" s="296">
        <v>29.7</v>
      </c>
      <c r="F29" s="71"/>
      <c r="G29" s="72">
        <f t="shared" si="0"/>
        <v>0</v>
      </c>
    </row>
    <row r="30" spans="2:7" ht="26.25" customHeight="1">
      <c r="B30" s="66">
        <v>24</v>
      </c>
      <c r="C30" s="88" t="s">
        <v>193</v>
      </c>
      <c r="D30" s="89" t="s">
        <v>28</v>
      </c>
      <c r="E30" s="296">
        <v>4</v>
      </c>
      <c r="F30" s="71"/>
      <c r="G30" s="72">
        <f t="shared" si="0"/>
        <v>0</v>
      </c>
    </row>
    <row r="31" spans="2:7" ht="35.25" customHeight="1">
      <c r="B31" s="66">
        <v>25</v>
      </c>
      <c r="C31" s="88" t="s">
        <v>194</v>
      </c>
      <c r="D31" s="89" t="s">
        <v>71</v>
      </c>
      <c r="E31" s="296">
        <v>12</v>
      </c>
      <c r="F31" s="71"/>
      <c r="G31" s="72">
        <f t="shared" si="0"/>
        <v>0</v>
      </c>
    </row>
    <row r="32" spans="2:7" ht="48" customHeight="1">
      <c r="B32" s="66">
        <v>26</v>
      </c>
      <c r="C32" s="88" t="s">
        <v>195</v>
      </c>
      <c r="D32" s="89" t="s">
        <v>11</v>
      </c>
      <c r="E32" s="296">
        <v>13.5</v>
      </c>
      <c r="F32" s="71"/>
      <c r="G32" s="72">
        <f t="shared" si="0"/>
        <v>0</v>
      </c>
    </row>
    <row r="33" spans="2:7" ht="35.25" customHeight="1">
      <c r="B33" s="66">
        <v>27</v>
      </c>
      <c r="C33" s="88" t="s">
        <v>196</v>
      </c>
      <c r="D33" s="89" t="s">
        <v>27</v>
      </c>
      <c r="E33" s="296">
        <v>2</v>
      </c>
      <c r="F33" s="71"/>
      <c r="G33" s="72">
        <f t="shared" si="0"/>
        <v>0</v>
      </c>
    </row>
    <row r="34" spans="2:7" ht="51" customHeight="1">
      <c r="B34" s="66">
        <v>28</v>
      </c>
      <c r="C34" s="88" t="s">
        <v>197</v>
      </c>
      <c r="D34" s="89" t="s">
        <v>11</v>
      </c>
      <c r="E34" s="296">
        <v>21</v>
      </c>
      <c r="F34" s="71"/>
      <c r="G34" s="72">
        <f t="shared" si="0"/>
        <v>0</v>
      </c>
    </row>
    <row r="35" spans="2:7" ht="26.25" customHeight="1">
      <c r="B35" s="66">
        <v>29</v>
      </c>
      <c r="C35" s="88" t="s">
        <v>198</v>
      </c>
      <c r="D35" s="89" t="s">
        <v>28</v>
      </c>
      <c r="E35" s="296">
        <v>4</v>
      </c>
      <c r="F35" s="71"/>
      <c r="G35" s="72">
        <f t="shared" si="0"/>
        <v>0</v>
      </c>
    </row>
    <row r="36" spans="2:7" ht="31.5" customHeight="1">
      <c r="B36" s="66">
        <v>30</v>
      </c>
      <c r="C36" s="88" t="s">
        <v>199</v>
      </c>
      <c r="D36" s="89" t="s">
        <v>71</v>
      </c>
      <c r="E36" s="296">
        <v>8</v>
      </c>
      <c r="F36" s="71"/>
      <c r="G36" s="72">
        <f t="shared" si="0"/>
        <v>0</v>
      </c>
    </row>
    <row r="37" spans="2:7" ht="54.75" customHeight="1">
      <c r="B37" s="66">
        <v>31</v>
      </c>
      <c r="C37" s="88" t="s">
        <v>200</v>
      </c>
      <c r="D37" s="89" t="s">
        <v>11</v>
      </c>
      <c r="E37" s="296">
        <v>14</v>
      </c>
      <c r="F37" s="71"/>
      <c r="G37" s="72">
        <f t="shared" si="0"/>
        <v>0</v>
      </c>
    </row>
    <row r="38" spans="2:7" ht="34.5" customHeight="1">
      <c r="B38" s="66">
        <v>32</v>
      </c>
      <c r="C38" s="88" t="s">
        <v>201</v>
      </c>
      <c r="D38" s="89" t="s">
        <v>27</v>
      </c>
      <c r="E38" s="296">
        <v>4</v>
      </c>
      <c r="F38" s="71"/>
      <c r="G38" s="72">
        <f t="shared" si="0"/>
        <v>0</v>
      </c>
    </row>
    <row r="39" spans="2:7" ht="33" customHeight="1">
      <c r="B39" s="66">
        <v>33</v>
      </c>
      <c r="C39" s="88" t="s">
        <v>202</v>
      </c>
      <c r="D39" s="89" t="s">
        <v>11</v>
      </c>
      <c r="E39" s="296">
        <v>394</v>
      </c>
      <c r="F39" s="71"/>
      <c r="G39" s="72">
        <f t="shared" si="0"/>
        <v>0</v>
      </c>
    </row>
    <row r="40" spans="2:7" ht="69.75" customHeight="1">
      <c r="B40" s="66">
        <v>34</v>
      </c>
      <c r="C40" s="88" t="s">
        <v>203</v>
      </c>
      <c r="D40" s="89" t="s">
        <v>28</v>
      </c>
      <c r="E40" s="296">
        <v>4</v>
      </c>
      <c r="F40" s="71"/>
      <c r="G40" s="72">
        <f t="shared" si="0"/>
        <v>0</v>
      </c>
    </row>
    <row r="41" spans="2:7" ht="34.5" customHeight="1">
      <c r="B41" s="66">
        <v>35</v>
      </c>
      <c r="C41" s="88" t="s">
        <v>189</v>
      </c>
      <c r="D41" s="89" t="s">
        <v>71</v>
      </c>
      <c r="E41" s="296">
        <v>8</v>
      </c>
      <c r="F41" s="71"/>
      <c r="G41" s="72">
        <f t="shared" si="0"/>
        <v>0</v>
      </c>
    </row>
    <row r="42" spans="2:7" ht="26.25" customHeight="1">
      <c r="B42" s="66">
        <v>36</v>
      </c>
      <c r="C42" s="88" t="s">
        <v>204</v>
      </c>
      <c r="D42" s="89" t="s">
        <v>55</v>
      </c>
      <c r="E42" s="296">
        <v>4</v>
      </c>
      <c r="F42" s="71"/>
      <c r="G42" s="72">
        <f t="shared" si="0"/>
        <v>0</v>
      </c>
    </row>
    <row r="43" spans="2:7" ht="26.25" customHeight="1">
      <c r="B43" s="66">
        <v>37</v>
      </c>
      <c r="C43" s="88" t="s">
        <v>69</v>
      </c>
      <c r="D43" s="89" t="s">
        <v>14</v>
      </c>
      <c r="E43" s="296">
        <v>0.4</v>
      </c>
      <c r="F43" s="71"/>
      <c r="G43" s="72">
        <f t="shared" si="0"/>
        <v>0</v>
      </c>
    </row>
    <row r="44" spans="2:7" ht="64.5" customHeight="1">
      <c r="B44" s="66">
        <v>38</v>
      </c>
      <c r="C44" s="88" t="s">
        <v>205</v>
      </c>
      <c r="D44" s="89" t="s">
        <v>28</v>
      </c>
      <c r="E44" s="296">
        <v>1</v>
      </c>
      <c r="F44" s="71"/>
      <c r="G44" s="72">
        <f t="shared" si="0"/>
        <v>0</v>
      </c>
    </row>
    <row r="45" spans="2:7" ht="30">
      <c r="B45" s="66">
        <v>39</v>
      </c>
      <c r="C45" s="88" t="s">
        <v>194</v>
      </c>
      <c r="D45" s="89" t="s">
        <v>71</v>
      </c>
      <c r="E45" s="296">
        <v>2</v>
      </c>
      <c r="F45" s="71"/>
      <c r="G45" s="72">
        <f t="shared" si="0"/>
        <v>0</v>
      </c>
    </row>
    <row r="46" spans="2:7" ht="26.25" customHeight="1">
      <c r="B46" s="66">
        <v>40</v>
      </c>
      <c r="C46" s="88" t="s">
        <v>204</v>
      </c>
      <c r="D46" s="89" t="s">
        <v>55</v>
      </c>
      <c r="E46" s="296">
        <v>1</v>
      </c>
      <c r="F46" s="71"/>
      <c r="G46" s="72">
        <f t="shared" si="0"/>
        <v>0</v>
      </c>
    </row>
    <row r="47" spans="2:7" ht="26.25" customHeight="1">
      <c r="B47" s="66">
        <v>41</v>
      </c>
      <c r="C47" s="88" t="s">
        <v>69</v>
      </c>
      <c r="D47" s="89" t="s">
        <v>14</v>
      </c>
      <c r="E47" s="296">
        <v>0.1</v>
      </c>
      <c r="F47" s="71"/>
      <c r="G47" s="72">
        <f t="shared" si="0"/>
        <v>0</v>
      </c>
    </row>
    <row r="48" spans="2:7" ht="66" customHeight="1">
      <c r="B48" s="66">
        <v>42</v>
      </c>
      <c r="C48" s="88" t="s">
        <v>206</v>
      </c>
      <c r="D48" s="89" t="s">
        <v>28</v>
      </c>
      <c r="E48" s="296">
        <v>3</v>
      </c>
      <c r="F48" s="71"/>
      <c r="G48" s="72">
        <f t="shared" si="0"/>
        <v>0</v>
      </c>
    </row>
    <row r="49" spans="2:7" ht="30">
      <c r="B49" s="66">
        <v>43</v>
      </c>
      <c r="C49" s="88" t="s">
        <v>199</v>
      </c>
      <c r="D49" s="89" t="s">
        <v>71</v>
      </c>
      <c r="E49" s="296">
        <v>6</v>
      </c>
      <c r="F49" s="71"/>
      <c r="G49" s="72">
        <f t="shared" si="0"/>
        <v>0</v>
      </c>
    </row>
    <row r="50" spans="2:7" ht="26.25" customHeight="1">
      <c r="B50" s="66">
        <v>44</v>
      </c>
      <c r="C50" s="88" t="s">
        <v>204</v>
      </c>
      <c r="D50" s="89" t="s">
        <v>55</v>
      </c>
      <c r="E50" s="296">
        <v>3</v>
      </c>
      <c r="F50" s="71"/>
      <c r="G50" s="72">
        <f t="shared" si="0"/>
        <v>0</v>
      </c>
    </row>
    <row r="51" spans="2:7" ht="26.25" customHeight="1">
      <c r="B51" s="66">
        <v>45</v>
      </c>
      <c r="C51" s="88" t="s">
        <v>69</v>
      </c>
      <c r="D51" s="89" t="s">
        <v>14</v>
      </c>
      <c r="E51" s="296">
        <v>0.4</v>
      </c>
      <c r="F51" s="71"/>
      <c r="G51" s="72">
        <f t="shared" si="0"/>
        <v>0</v>
      </c>
    </row>
    <row r="52" spans="2:7" ht="50.25" customHeight="1">
      <c r="B52" s="66">
        <v>46</v>
      </c>
      <c r="C52" s="88" t="s">
        <v>207</v>
      </c>
      <c r="D52" s="89" t="s">
        <v>27</v>
      </c>
      <c r="E52" s="296">
        <v>6</v>
      </c>
      <c r="F52" s="71"/>
      <c r="G52" s="72">
        <f t="shared" si="0"/>
        <v>0</v>
      </c>
    </row>
    <row r="53" spans="2:7" ht="46.5" customHeight="1">
      <c r="B53" s="66">
        <v>47</v>
      </c>
      <c r="C53" s="88" t="s">
        <v>208</v>
      </c>
      <c r="D53" s="89" t="s">
        <v>27</v>
      </c>
      <c r="E53" s="296">
        <v>2</v>
      </c>
      <c r="F53" s="71"/>
      <c r="G53" s="72">
        <f t="shared" si="0"/>
        <v>0</v>
      </c>
    </row>
    <row r="54" spans="2:7" ht="26.25" customHeight="1">
      <c r="B54" s="66">
        <v>48</v>
      </c>
      <c r="C54" s="88" t="s">
        <v>209</v>
      </c>
      <c r="D54" s="89" t="s">
        <v>27</v>
      </c>
      <c r="E54" s="296">
        <v>2</v>
      </c>
      <c r="F54" s="71"/>
      <c r="G54" s="72">
        <f t="shared" si="0"/>
        <v>0</v>
      </c>
    </row>
    <row r="55" spans="2:7" ht="39" customHeight="1">
      <c r="B55" s="66">
        <v>49</v>
      </c>
      <c r="C55" s="88" t="s">
        <v>210</v>
      </c>
      <c r="D55" s="89" t="s">
        <v>40</v>
      </c>
      <c r="E55" s="296">
        <v>2</v>
      </c>
      <c r="F55" s="71"/>
      <c r="G55" s="72">
        <f t="shared" si="0"/>
        <v>0</v>
      </c>
    </row>
    <row r="56" spans="2:7" ht="53.25" customHeight="1">
      <c r="B56" s="66">
        <v>50</v>
      </c>
      <c r="C56" s="88" t="s">
        <v>211</v>
      </c>
      <c r="D56" s="89" t="s">
        <v>27</v>
      </c>
      <c r="E56" s="296">
        <v>6</v>
      </c>
      <c r="F56" s="71"/>
      <c r="G56" s="72">
        <f t="shared" si="0"/>
        <v>0</v>
      </c>
    </row>
    <row r="57" spans="2:7" ht="45">
      <c r="B57" s="66">
        <v>51</v>
      </c>
      <c r="C57" s="88" t="s">
        <v>212</v>
      </c>
      <c r="D57" s="89" t="s">
        <v>27</v>
      </c>
      <c r="E57" s="296">
        <v>1</v>
      </c>
      <c r="F57" s="71"/>
      <c r="G57" s="72">
        <f t="shared" si="0"/>
        <v>0</v>
      </c>
    </row>
    <row r="58" spans="2:7" ht="26.25" customHeight="1">
      <c r="B58" s="66">
        <v>52</v>
      </c>
      <c r="C58" s="88" t="s">
        <v>213</v>
      </c>
      <c r="D58" s="89" t="s">
        <v>27</v>
      </c>
      <c r="E58" s="296">
        <v>1</v>
      </c>
      <c r="F58" s="71"/>
      <c r="G58" s="72">
        <f t="shared" si="0"/>
        <v>0</v>
      </c>
    </row>
    <row r="59" spans="2:7" ht="51" customHeight="1">
      <c r="B59" s="66">
        <v>53</v>
      </c>
      <c r="C59" s="88" t="s">
        <v>214</v>
      </c>
      <c r="D59" s="89" t="s">
        <v>27</v>
      </c>
      <c r="E59" s="296">
        <v>4</v>
      </c>
      <c r="F59" s="71"/>
      <c r="G59" s="72">
        <f t="shared" si="0"/>
        <v>0</v>
      </c>
    </row>
    <row r="60" spans="2:7" ht="40.5" customHeight="1">
      <c r="B60" s="66">
        <v>54</v>
      </c>
      <c r="C60" s="88" t="s">
        <v>215</v>
      </c>
      <c r="D60" s="89" t="s">
        <v>27</v>
      </c>
      <c r="E60" s="296">
        <v>2</v>
      </c>
      <c r="F60" s="71"/>
      <c r="G60" s="72">
        <f t="shared" si="0"/>
        <v>0</v>
      </c>
    </row>
    <row r="61" spans="2:7" ht="48.75" customHeight="1">
      <c r="B61" s="66">
        <v>55</v>
      </c>
      <c r="C61" s="88" t="s">
        <v>216</v>
      </c>
      <c r="D61" s="89" t="s">
        <v>27</v>
      </c>
      <c r="E61" s="296">
        <v>2</v>
      </c>
      <c r="F61" s="71"/>
      <c r="G61" s="72">
        <f t="shared" si="0"/>
        <v>0</v>
      </c>
    </row>
    <row r="62" spans="2:7" ht="54" customHeight="1">
      <c r="B62" s="66">
        <v>56</v>
      </c>
      <c r="C62" s="88" t="s">
        <v>217</v>
      </c>
      <c r="D62" s="89" t="s">
        <v>27</v>
      </c>
      <c r="E62" s="296">
        <v>2</v>
      </c>
      <c r="F62" s="71"/>
      <c r="G62" s="72">
        <f t="shared" si="0"/>
        <v>0</v>
      </c>
    </row>
    <row r="63" spans="2:7" ht="51" customHeight="1">
      <c r="B63" s="66">
        <v>57</v>
      </c>
      <c r="C63" s="88" t="s">
        <v>218</v>
      </c>
      <c r="D63" s="89" t="s">
        <v>27</v>
      </c>
      <c r="E63" s="296">
        <v>1</v>
      </c>
      <c r="F63" s="71"/>
      <c r="G63" s="72">
        <f t="shared" si="0"/>
        <v>0</v>
      </c>
    </row>
    <row r="64" spans="2:7" ht="52.5" customHeight="1">
      <c r="B64" s="66">
        <v>58</v>
      </c>
      <c r="C64" s="88" t="s">
        <v>219</v>
      </c>
      <c r="D64" s="89" t="s">
        <v>40</v>
      </c>
      <c r="E64" s="296">
        <v>2</v>
      </c>
      <c r="F64" s="71"/>
      <c r="G64" s="72">
        <f t="shared" si="0"/>
        <v>0</v>
      </c>
    </row>
    <row r="65" spans="2:7" ht="39.950000000000003" customHeight="1">
      <c r="B65" s="66"/>
      <c r="C65" s="73" t="s">
        <v>842</v>
      </c>
      <c r="D65" s="74"/>
      <c r="E65" s="296"/>
      <c r="F65" s="75"/>
      <c r="G65" s="76">
        <f>SUBTOTAL(109,G7:G64)</f>
        <v>0</v>
      </c>
    </row>
    <row r="66" spans="2:7" ht="39.950000000000003" customHeight="1">
      <c r="B66" s="51" t="s">
        <v>67</v>
      </c>
      <c r="C66" s="289" t="s">
        <v>1000</v>
      </c>
      <c r="D66" s="68"/>
      <c r="E66" s="77"/>
      <c r="F66" s="75"/>
      <c r="G66" s="72" t="s">
        <v>100</v>
      </c>
    </row>
    <row r="67" spans="2:7" ht="34.5" customHeight="1">
      <c r="B67" s="66">
        <v>59</v>
      </c>
      <c r="C67" s="88" t="s">
        <v>593</v>
      </c>
      <c r="D67" s="89" t="s">
        <v>14</v>
      </c>
      <c r="E67" s="296">
        <v>37.520000000000003</v>
      </c>
      <c r="F67" s="71"/>
      <c r="G67" s="72">
        <f t="shared" ref="G67:G90" si="1">ROUND(E67*F67,2)</f>
        <v>0</v>
      </c>
    </row>
    <row r="68" spans="2:7" ht="45.75" customHeight="1">
      <c r="B68" s="66">
        <v>60</v>
      </c>
      <c r="C68" s="294" t="s">
        <v>839</v>
      </c>
      <c r="D68" s="89" t="s">
        <v>14</v>
      </c>
      <c r="E68" s="296">
        <v>6.62</v>
      </c>
      <c r="F68" s="71"/>
      <c r="G68" s="72">
        <f t="shared" si="1"/>
        <v>0</v>
      </c>
    </row>
    <row r="69" spans="2:7" ht="30">
      <c r="B69" s="66">
        <v>61</v>
      </c>
      <c r="C69" s="88" t="s">
        <v>594</v>
      </c>
      <c r="D69" s="89" t="s">
        <v>8</v>
      </c>
      <c r="E69" s="296">
        <v>98.1</v>
      </c>
      <c r="F69" s="71"/>
      <c r="G69" s="72">
        <f t="shared" si="1"/>
        <v>0</v>
      </c>
    </row>
    <row r="70" spans="2:7" ht="26.25" customHeight="1">
      <c r="B70" s="66">
        <v>62</v>
      </c>
      <c r="C70" s="88" t="s">
        <v>182</v>
      </c>
      <c r="D70" s="89" t="s">
        <v>8</v>
      </c>
      <c r="E70" s="296">
        <v>29.43</v>
      </c>
      <c r="F70" s="71"/>
      <c r="G70" s="72">
        <f t="shared" si="1"/>
        <v>0</v>
      </c>
    </row>
    <row r="71" spans="2:7" ht="26.25" customHeight="1">
      <c r="B71" s="66">
        <v>63</v>
      </c>
      <c r="C71" s="88" t="s">
        <v>70</v>
      </c>
      <c r="D71" s="89" t="s">
        <v>14</v>
      </c>
      <c r="E71" s="296">
        <v>11.28</v>
      </c>
      <c r="F71" s="71"/>
      <c r="G71" s="72">
        <f t="shared" si="1"/>
        <v>0</v>
      </c>
    </row>
    <row r="72" spans="2:7" ht="30.75" customHeight="1">
      <c r="B72" s="66">
        <v>64</v>
      </c>
      <c r="C72" s="88" t="s">
        <v>595</v>
      </c>
      <c r="D72" s="89" t="s">
        <v>14</v>
      </c>
      <c r="E72" s="296">
        <v>28.25</v>
      </c>
      <c r="F72" s="71"/>
      <c r="G72" s="72">
        <f t="shared" si="1"/>
        <v>0</v>
      </c>
    </row>
    <row r="73" spans="2:7" ht="30">
      <c r="B73" s="66">
        <v>65</v>
      </c>
      <c r="C73" s="295" t="s">
        <v>840</v>
      </c>
      <c r="D73" s="89" t="s">
        <v>14</v>
      </c>
      <c r="E73" s="296">
        <v>15.9</v>
      </c>
      <c r="F73" s="71"/>
      <c r="G73" s="72">
        <f t="shared" si="1"/>
        <v>0</v>
      </c>
    </row>
    <row r="74" spans="2:7" ht="48" customHeight="1">
      <c r="B74" s="66">
        <v>66</v>
      </c>
      <c r="C74" s="88" t="s">
        <v>183</v>
      </c>
      <c r="D74" s="89" t="s">
        <v>11</v>
      </c>
      <c r="E74" s="296">
        <v>32.700000000000003</v>
      </c>
      <c r="F74" s="71"/>
      <c r="G74" s="72">
        <f t="shared" si="1"/>
        <v>0</v>
      </c>
    </row>
    <row r="75" spans="2:7" ht="60">
      <c r="B75" s="66">
        <v>67</v>
      </c>
      <c r="C75" s="88" t="s">
        <v>184</v>
      </c>
      <c r="D75" s="89" t="s">
        <v>11</v>
      </c>
      <c r="E75" s="296">
        <v>32.700000000000003</v>
      </c>
      <c r="F75" s="71"/>
      <c r="G75" s="72">
        <f t="shared" si="1"/>
        <v>0</v>
      </c>
    </row>
    <row r="76" spans="2:7" ht="26.25" customHeight="1">
      <c r="B76" s="66">
        <v>68</v>
      </c>
      <c r="C76" s="88" t="s">
        <v>185</v>
      </c>
      <c r="D76" s="89" t="s">
        <v>28</v>
      </c>
      <c r="E76" s="296">
        <v>1</v>
      </c>
      <c r="F76" s="71"/>
      <c r="G76" s="72">
        <f t="shared" si="1"/>
        <v>0</v>
      </c>
    </row>
    <row r="77" spans="2:7" ht="26.25" customHeight="1">
      <c r="B77" s="66">
        <v>69</v>
      </c>
      <c r="C77" s="88" t="s">
        <v>187</v>
      </c>
      <c r="D77" s="89" t="s">
        <v>28</v>
      </c>
      <c r="E77" s="296">
        <v>12</v>
      </c>
      <c r="F77" s="71"/>
      <c r="G77" s="72">
        <f t="shared" si="1"/>
        <v>0</v>
      </c>
    </row>
    <row r="78" spans="2:7" ht="30">
      <c r="B78" s="66">
        <v>70</v>
      </c>
      <c r="C78" s="88" t="s">
        <v>189</v>
      </c>
      <c r="D78" s="89" t="s">
        <v>71</v>
      </c>
      <c r="E78" s="296">
        <v>30</v>
      </c>
      <c r="F78" s="71"/>
      <c r="G78" s="72">
        <f t="shared" si="1"/>
        <v>0</v>
      </c>
    </row>
    <row r="79" spans="2:7" ht="54.75" customHeight="1">
      <c r="B79" s="66">
        <v>71</v>
      </c>
      <c r="C79" s="88" t="s">
        <v>190</v>
      </c>
      <c r="D79" s="89" t="s">
        <v>11</v>
      </c>
      <c r="E79" s="296">
        <v>7</v>
      </c>
      <c r="F79" s="71"/>
      <c r="G79" s="72">
        <f t="shared" si="1"/>
        <v>0</v>
      </c>
    </row>
    <row r="80" spans="2:7" ht="36.75" customHeight="1">
      <c r="B80" s="66">
        <v>72</v>
      </c>
      <c r="C80" s="88" t="s">
        <v>191</v>
      </c>
      <c r="D80" s="89" t="s">
        <v>27</v>
      </c>
      <c r="E80" s="296">
        <v>2</v>
      </c>
      <c r="F80" s="71"/>
      <c r="G80" s="72">
        <f t="shared" si="1"/>
        <v>0</v>
      </c>
    </row>
    <row r="81" spans="2:7" ht="33.75" customHeight="1">
      <c r="B81" s="66">
        <v>73</v>
      </c>
      <c r="C81" s="88" t="s">
        <v>202</v>
      </c>
      <c r="D81" s="89" t="s">
        <v>11</v>
      </c>
      <c r="E81" s="296">
        <v>32.700000000000003</v>
      </c>
      <c r="F81" s="71"/>
      <c r="G81" s="72">
        <f t="shared" si="1"/>
        <v>0</v>
      </c>
    </row>
    <row r="82" spans="2:7" ht="69" customHeight="1">
      <c r="B82" s="66">
        <v>74</v>
      </c>
      <c r="C82" s="88" t="s">
        <v>203</v>
      </c>
      <c r="D82" s="89" t="s">
        <v>28</v>
      </c>
      <c r="E82" s="296">
        <v>1</v>
      </c>
      <c r="F82" s="71"/>
      <c r="G82" s="72">
        <f t="shared" si="1"/>
        <v>0</v>
      </c>
    </row>
    <row r="83" spans="2:7" ht="36" customHeight="1">
      <c r="B83" s="66">
        <v>75</v>
      </c>
      <c r="C83" s="88" t="s">
        <v>189</v>
      </c>
      <c r="D83" s="89" t="s">
        <v>71</v>
      </c>
      <c r="E83" s="296">
        <v>2</v>
      </c>
      <c r="F83" s="71"/>
      <c r="G83" s="72">
        <f t="shared" si="1"/>
        <v>0</v>
      </c>
    </row>
    <row r="84" spans="2:7" ht="26.25" customHeight="1">
      <c r="B84" s="66">
        <v>76</v>
      </c>
      <c r="C84" s="88" t="s">
        <v>204</v>
      </c>
      <c r="D84" s="89" t="s">
        <v>55</v>
      </c>
      <c r="E84" s="296">
        <v>1</v>
      </c>
      <c r="F84" s="71"/>
      <c r="G84" s="72">
        <f t="shared" si="1"/>
        <v>0</v>
      </c>
    </row>
    <row r="85" spans="2:7" ht="26.25" customHeight="1">
      <c r="B85" s="66">
        <v>77</v>
      </c>
      <c r="C85" s="88" t="s">
        <v>69</v>
      </c>
      <c r="D85" s="89" t="s">
        <v>14</v>
      </c>
      <c r="E85" s="296">
        <v>0.1</v>
      </c>
      <c r="F85" s="71"/>
      <c r="G85" s="72">
        <f t="shared" si="1"/>
        <v>0</v>
      </c>
    </row>
    <row r="86" spans="2:7" ht="46.5" customHeight="1">
      <c r="B86" s="66">
        <v>78</v>
      </c>
      <c r="C86" s="88" t="s">
        <v>207</v>
      </c>
      <c r="D86" s="89" t="s">
        <v>27</v>
      </c>
      <c r="E86" s="296">
        <v>6</v>
      </c>
      <c r="F86" s="71"/>
      <c r="G86" s="72">
        <f t="shared" si="1"/>
        <v>0</v>
      </c>
    </row>
    <row r="87" spans="2:7" ht="26.25" customHeight="1">
      <c r="B87" s="66">
        <v>79</v>
      </c>
      <c r="C87" s="88" t="s">
        <v>209</v>
      </c>
      <c r="D87" s="89" t="s">
        <v>27</v>
      </c>
      <c r="E87" s="296">
        <v>3</v>
      </c>
      <c r="F87" s="71"/>
      <c r="G87" s="72">
        <f t="shared" si="1"/>
        <v>0</v>
      </c>
    </row>
    <row r="88" spans="2:7" ht="34.5" customHeight="1">
      <c r="B88" s="66">
        <v>80</v>
      </c>
      <c r="C88" s="88" t="s">
        <v>210</v>
      </c>
      <c r="D88" s="89" t="s">
        <v>40</v>
      </c>
      <c r="E88" s="296">
        <v>2</v>
      </c>
      <c r="F88" s="71"/>
      <c r="G88" s="72">
        <f t="shared" si="1"/>
        <v>0</v>
      </c>
    </row>
    <row r="89" spans="2:7" ht="45">
      <c r="B89" s="66">
        <v>81</v>
      </c>
      <c r="C89" s="88" t="s">
        <v>211</v>
      </c>
      <c r="D89" s="89" t="s">
        <v>27</v>
      </c>
      <c r="E89" s="296">
        <v>2</v>
      </c>
      <c r="F89" s="71"/>
      <c r="G89" s="72">
        <f t="shared" si="1"/>
        <v>0</v>
      </c>
    </row>
    <row r="90" spans="2:7" ht="45">
      <c r="B90" s="66">
        <v>82</v>
      </c>
      <c r="C90" s="88" t="s">
        <v>214</v>
      </c>
      <c r="D90" s="89" t="s">
        <v>27</v>
      </c>
      <c r="E90" s="296">
        <v>2</v>
      </c>
      <c r="F90" s="71"/>
      <c r="G90" s="72">
        <f t="shared" si="1"/>
        <v>0</v>
      </c>
    </row>
    <row r="91" spans="2:7" ht="39.950000000000003" customHeight="1">
      <c r="B91" s="66"/>
      <c r="C91" s="73" t="s">
        <v>220</v>
      </c>
      <c r="D91" s="74"/>
      <c r="E91" s="296"/>
      <c r="F91" s="75"/>
      <c r="G91" s="76">
        <f>SUBTOTAL(109,G67:G90)</f>
        <v>0</v>
      </c>
    </row>
    <row r="92" spans="2:7" ht="39.950000000000003" customHeight="1">
      <c r="B92" s="51" t="s">
        <v>72</v>
      </c>
      <c r="C92" s="289" t="s">
        <v>1001</v>
      </c>
      <c r="D92" s="68"/>
      <c r="E92" s="77"/>
      <c r="F92" s="75"/>
      <c r="G92" s="72" t="s">
        <v>100</v>
      </c>
    </row>
    <row r="93" spans="2:7" ht="41.25" customHeight="1">
      <c r="B93" s="66">
        <v>83</v>
      </c>
      <c r="C93" s="88" t="s">
        <v>593</v>
      </c>
      <c r="D93" s="89" t="s">
        <v>14</v>
      </c>
      <c r="E93" s="296">
        <v>8.61</v>
      </c>
      <c r="F93" s="71"/>
      <c r="G93" s="72">
        <f t="shared" ref="G93:G111" si="2">ROUND(E93*F93,2)</f>
        <v>0</v>
      </c>
    </row>
    <row r="94" spans="2:7" ht="41.25" customHeight="1">
      <c r="B94" s="66">
        <v>84</v>
      </c>
      <c r="C94" s="294" t="s">
        <v>839</v>
      </c>
      <c r="D94" s="89" t="s">
        <v>14</v>
      </c>
      <c r="E94" s="296">
        <v>1.52</v>
      </c>
      <c r="F94" s="71"/>
      <c r="G94" s="72">
        <f t="shared" si="2"/>
        <v>0</v>
      </c>
    </row>
    <row r="95" spans="2:7" ht="41.25" customHeight="1">
      <c r="B95" s="66">
        <v>85</v>
      </c>
      <c r="C95" s="88" t="s">
        <v>594</v>
      </c>
      <c r="D95" s="89" t="s">
        <v>8</v>
      </c>
      <c r="E95" s="296">
        <v>22.5</v>
      </c>
      <c r="F95" s="71"/>
      <c r="G95" s="72">
        <f t="shared" si="2"/>
        <v>0</v>
      </c>
    </row>
    <row r="96" spans="2:7" ht="41.25" customHeight="1">
      <c r="B96" s="66">
        <v>86</v>
      </c>
      <c r="C96" s="88" t="s">
        <v>182</v>
      </c>
      <c r="D96" s="89" t="s">
        <v>8</v>
      </c>
      <c r="E96" s="296">
        <v>6.75</v>
      </c>
      <c r="F96" s="71"/>
      <c r="G96" s="72">
        <f t="shared" si="2"/>
        <v>0</v>
      </c>
    </row>
    <row r="97" spans="2:7" ht="41.25" customHeight="1">
      <c r="B97" s="66">
        <v>87</v>
      </c>
      <c r="C97" s="88" t="s">
        <v>70</v>
      </c>
      <c r="D97" s="89" t="s">
        <v>14</v>
      </c>
      <c r="E97" s="296">
        <v>2.5299999999999998</v>
      </c>
      <c r="F97" s="71"/>
      <c r="G97" s="72">
        <f t="shared" si="2"/>
        <v>0</v>
      </c>
    </row>
    <row r="98" spans="2:7" ht="41.25" customHeight="1">
      <c r="B98" s="66">
        <v>88</v>
      </c>
      <c r="C98" s="88" t="s">
        <v>595</v>
      </c>
      <c r="D98" s="89" t="s">
        <v>14</v>
      </c>
      <c r="E98" s="296">
        <v>6.49</v>
      </c>
      <c r="F98" s="71"/>
      <c r="G98" s="72">
        <f t="shared" si="2"/>
        <v>0</v>
      </c>
    </row>
    <row r="99" spans="2:7" ht="41.25" customHeight="1">
      <c r="B99" s="66">
        <v>89</v>
      </c>
      <c r="C99" s="295" t="s">
        <v>840</v>
      </c>
      <c r="D99" s="89" t="s">
        <v>14</v>
      </c>
      <c r="E99" s="296">
        <v>3.63</v>
      </c>
      <c r="F99" s="71"/>
      <c r="G99" s="72">
        <f t="shared" si="2"/>
        <v>0</v>
      </c>
    </row>
    <row r="100" spans="2:7" ht="50.25" customHeight="1">
      <c r="B100" s="66">
        <v>90</v>
      </c>
      <c r="C100" s="91" t="s">
        <v>183</v>
      </c>
      <c r="D100" s="89" t="s">
        <v>11</v>
      </c>
      <c r="E100" s="296">
        <v>7.5</v>
      </c>
      <c r="F100" s="71"/>
      <c r="G100" s="72">
        <f t="shared" si="2"/>
        <v>0</v>
      </c>
    </row>
    <row r="101" spans="2:7" ht="63.75" customHeight="1">
      <c r="B101" s="66">
        <v>91</v>
      </c>
      <c r="C101" s="91" t="s">
        <v>184</v>
      </c>
      <c r="D101" s="89" t="s">
        <v>11</v>
      </c>
      <c r="E101" s="296">
        <v>7.5</v>
      </c>
      <c r="F101" s="71"/>
      <c r="G101" s="72">
        <f t="shared" si="2"/>
        <v>0</v>
      </c>
    </row>
    <row r="102" spans="2:7" ht="50.25" customHeight="1">
      <c r="B102" s="66">
        <v>92</v>
      </c>
      <c r="C102" s="91" t="s">
        <v>187</v>
      </c>
      <c r="D102" s="89" t="s">
        <v>28</v>
      </c>
      <c r="E102" s="296">
        <v>4</v>
      </c>
      <c r="F102" s="71"/>
      <c r="G102" s="72">
        <f t="shared" si="2"/>
        <v>0</v>
      </c>
    </row>
    <row r="103" spans="2:7" ht="50.25" customHeight="1">
      <c r="B103" s="66">
        <v>93</v>
      </c>
      <c r="C103" s="91" t="s">
        <v>189</v>
      </c>
      <c r="D103" s="89" t="s">
        <v>71</v>
      </c>
      <c r="E103" s="296">
        <v>9</v>
      </c>
      <c r="F103" s="71"/>
      <c r="G103" s="72">
        <f t="shared" si="2"/>
        <v>0</v>
      </c>
    </row>
    <row r="104" spans="2:7" ht="56.25" customHeight="1">
      <c r="B104" s="66">
        <v>94</v>
      </c>
      <c r="C104" s="91" t="s">
        <v>190</v>
      </c>
      <c r="D104" s="89" t="s">
        <v>11</v>
      </c>
      <c r="E104" s="296">
        <v>4</v>
      </c>
      <c r="F104" s="71"/>
      <c r="G104" s="72">
        <f t="shared" si="2"/>
        <v>0</v>
      </c>
    </row>
    <row r="105" spans="2:7" ht="50.25" customHeight="1">
      <c r="B105" s="66">
        <v>95</v>
      </c>
      <c r="C105" s="91" t="s">
        <v>191</v>
      </c>
      <c r="D105" s="89" t="s">
        <v>27</v>
      </c>
      <c r="E105" s="296">
        <v>2</v>
      </c>
      <c r="F105" s="71"/>
      <c r="G105" s="72">
        <f t="shared" si="2"/>
        <v>0</v>
      </c>
    </row>
    <row r="106" spans="2:7" ht="50.25" customHeight="1">
      <c r="B106" s="66">
        <v>96</v>
      </c>
      <c r="C106" s="91" t="s">
        <v>202</v>
      </c>
      <c r="D106" s="89" t="s">
        <v>11</v>
      </c>
      <c r="E106" s="296">
        <v>7.5</v>
      </c>
      <c r="F106" s="71"/>
      <c r="G106" s="72">
        <f t="shared" si="2"/>
        <v>0</v>
      </c>
    </row>
    <row r="107" spans="2:7" ht="50.25" customHeight="1">
      <c r="B107" s="66">
        <v>97</v>
      </c>
      <c r="C107" s="91" t="s">
        <v>207</v>
      </c>
      <c r="D107" s="89" t="s">
        <v>27</v>
      </c>
      <c r="E107" s="296">
        <v>4</v>
      </c>
      <c r="F107" s="71"/>
      <c r="G107" s="72">
        <f t="shared" si="2"/>
        <v>0</v>
      </c>
    </row>
    <row r="108" spans="2:7" ht="50.25" customHeight="1">
      <c r="B108" s="66">
        <v>98</v>
      </c>
      <c r="C108" s="91" t="s">
        <v>209</v>
      </c>
      <c r="D108" s="89" t="s">
        <v>27</v>
      </c>
      <c r="E108" s="296">
        <v>2</v>
      </c>
      <c r="F108" s="71"/>
      <c r="G108" s="72">
        <f t="shared" si="2"/>
        <v>0</v>
      </c>
    </row>
    <row r="109" spans="2:7" ht="50.25" customHeight="1">
      <c r="B109" s="66">
        <v>99</v>
      </c>
      <c r="C109" s="91" t="s">
        <v>210</v>
      </c>
      <c r="D109" s="89" t="s">
        <v>40</v>
      </c>
      <c r="E109" s="296">
        <v>2</v>
      </c>
      <c r="F109" s="71"/>
      <c r="G109" s="72">
        <f t="shared" si="2"/>
        <v>0</v>
      </c>
    </row>
    <row r="110" spans="2:7" ht="50.25" customHeight="1">
      <c r="B110" s="66">
        <v>100</v>
      </c>
      <c r="C110" s="91" t="s">
        <v>211</v>
      </c>
      <c r="D110" s="89" t="s">
        <v>27</v>
      </c>
      <c r="E110" s="296">
        <v>2</v>
      </c>
      <c r="F110" s="71"/>
      <c r="G110" s="72">
        <f t="shared" si="2"/>
        <v>0</v>
      </c>
    </row>
    <row r="111" spans="2:7" ht="50.25" customHeight="1">
      <c r="B111" s="66">
        <v>101</v>
      </c>
      <c r="C111" s="91" t="s">
        <v>214</v>
      </c>
      <c r="D111" s="89" t="s">
        <v>27</v>
      </c>
      <c r="E111" s="296">
        <v>2</v>
      </c>
      <c r="F111" s="71"/>
      <c r="G111" s="72">
        <f t="shared" si="2"/>
        <v>0</v>
      </c>
    </row>
    <row r="112" spans="2:7" ht="39.950000000000003" customHeight="1">
      <c r="B112" s="66"/>
      <c r="C112" s="73" t="s">
        <v>844</v>
      </c>
      <c r="D112" s="74"/>
      <c r="E112" s="296"/>
      <c r="F112" s="75"/>
      <c r="G112" s="76">
        <f>SUBTOTAL(109,G93:G111)</f>
        <v>0</v>
      </c>
    </row>
    <row r="113" spans="2:7" ht="39.950000000000003" customHeight="1">
      <c r="B113" s="51" t="s">
        <v>73</v>
      </c>
      <c r="C113" s="289" t="s">
        <v>1002</v>
      </c>
      <c r="D113" s="68"/>
      <c r="E113" s="77"/>
      <c r="F113" s="75"/>
      <c r="G113" s="72" t="s">
        <v>100</v>
      </c>
    </row>
    <row r="114" spans="2:7" ht="49.5" customHeight="1">
      <c r="B114" s="66">
        <v>102</v>
      </c>
      <c r="C114" s="88" t="s">
        <v>593</v>
      </c>
      <c r="D114" s="89" t="s">
        <v>14</v>
      </c>
      <c r="E114" s="296">
        <v>8.61</v>
      </c>
      <c r="F114" s="71"/>
      <c r="G114" s="72">
        <f t="shared" ref="G114:G132" si="3">ROUND(E114*F114,2)</f>
        <v>0</v>
      </c>
    </row>
    <row r="115" spans="2:7" ht="49.5" customHeight="1">
      <c r="B115" s="66">
        <v>103</v>
      </c>
      <c r="C115" s="294" t="s">
        <v>839</v>
      </c>
      <c r="D115" s="89" t="s">
        <v>14</v>
      </c>
      <c r="E115" s="296">
        <v>1.52</v>
      </c>
      <c r="F115" s="71"/>
      <c r="G115" s="72">
        <f t="shared" si="3"/>
        <v>0</v>
      </c>
    </row>
    <row r="116" spans="2:7" ht="49.5" customHeight="1">
      <c r="B116" s="66">
        <v>104</v>
      </c>
      <c r="C116" s="88" t="s">
        <v>594</v>
      </c>
      <c r="D116" s="89" t="s">
        <v>8</v>
      </c>
      <c r="E116" s="296">
        <v>22.5</v>
      </c>
      <c r="F116" s="71"/>
      <c r="G116" s="72">
        <f t="shared" si="3"/>
        <v>0</v>
      </c>
    </row>
    <row r="117" spans="2:7" ht="49.5" customHeight="1">
      <c r="B117" s="66">
        <v>105</v>
      </c>
      <c r="C117" s="88" t="s">
        <v>182</v>
      </c>
      <c r="D117" s="89" t="s">
        <v>8</v>
      </c>
      <c r="E117" s="296">
        <v>6.75</v>
      </c>
      <c r="F117" s="71"/>
      <c r="G117" s="72">
        <f t="shared" si="3"/>
        <v>0</v>
      </c>
    </row>
    <row r="118" spans="2:7" ht="49.5" customHeight="1">
      <c r="B118" s="66">
        <v>106</v>
      </c>
      <c r="C118" s="88" t="s">
        <v>70</v>
      </c>
      <c r="D118" s="89" t="s">
        <v>14</v>
      </c>
      <c r="E118" s="296">
        <v>2.5299999999999998</v>
      </c>
      <c r="F118" s="71"/>
      <c r="G118" s="72">
        <f t="shared" si="3"/>
        <v>0</v>
      </c>
    </row>
    <row r="119" spans="2:7" ht="49.5" customHeight="1">
      <c r="B119" s="66">
        <v>107</v>
      </c>
      <c r="C119" s="88" t="s">
        <v>595</v>
      </c>
      <c r="D119" s="89" t="s">
        <v>14</v>
      </c>
      <c r="E119" s="296">
        <v>6.49</v>
      </c>
      <c r="F119" s="71"/>
      <c r="G119" s="72">
        <f t="shared" si="3"/>
        <v>0</v>
      </c>
    </row>
    <row r="120" spans="2:7" ht="49.5" customHeight="1">
      <c r="B120" s="66">
        <v>108</v>
      </c>
      <c r="C120" s="295" t="s">
        <v>840</v>
      </c>
      <c r="D120" s="89" t="s">
        <v>14</v>
      </c>
      <c r="E120" s="296">
        <v>3.63</v>
      </c>
      <c r="F120" s="71"/>
      <c r="G120" s="72">
        <f t="shared" si="3"/>
        <v>0</v>
      </c>
    </row>
    <row r="121" spans="2:7" ht="58.5" customHeight="1">
      <c r="B121" s="66">
        <v>109</v>
      </c>
      <c r="C121" s="91" t="s">
        <v>183</v>
      </c>
      <c r="D121" s="89" t="s">
        <v>11</v>
      </c>
      <c r="E121" s="296">
        <v>7.5</v>
      </c>
      <c r="F121" s="71"/>
      <c r="G121" s="72">
        <f t="shared" si="3"/>
        <v>0</v>
      </c>
    </row>
    <row r="122" spans="2:7" ht="59.25" customHeight="1">
      <c r="B122" s="66">
        <v>110</v>
      </c>
      <c r="C122" s="91" t="s">
        <v>184</v>
      </c>
      <c r="D122" s="89" t="s">
        <v>11</v>
      </c>
      <c r="E122" s="296">
        <v>7.5</v>
      </c>
      <c r="F122" s="71"/>
      <c r="G122" s="72">
        <f t="shared" si="3"/>
        <v>0</v>
      </c>
    </row>
    <row r="123" spans="2:7" ht="39.950000000000003" customHeight="1">
      <c r="B123" s="66">
        <v>111</v>
      </c>
      <c r="C123" s="91" t="s">
        <v>187</v>
      </c>
      <c r="D123" s="89" t="s">
        <v>28</v>
      </c>
      <c r="E123" s="296">
        <v>4</v>
      </c>
      <c r="F123" s="71"/>
      <c r="G123" s="72">
        <f t="shared" si="3"/>
        <v>0</v>
      </c>
    </row>
    <row r="124" spans="2:7" ht="39.950000000000003" customHeight="1">
      <c r="B124" s="66">
        <v>112</v>
      </c>
      <c r="C124" s="91" t="s">
        <v>189</v>
      </c>
      <c r="D124" s="89" t="s">
        <v>71</v>
      </c>
      <c r="E124" s="296">
        <v>9</v>
      </c>
      <c r="F124" s="71"/>
      <c r="G124" s="72">
        <f t="shared" si="3"/>
        <v>0</v>
      </c>
    </row>
    <row r="125" spans="2:7" ht="54.75" customHeight="1">
      <c r="B125" s="66">
        <v>113</v>
      </c>
      <c r="C125" s="91" t="s">
        <v>190</v>
      </c>
      <c r="D125" s="89" t="s">
        <v>11</v>
      </c>
      <c r="E125" s="296">
        <v>4</v>
      </c>
      <c r="F125" s="71"/>
      <c r="G125" s="72">
        <f t="shared" si="3"/>
        <v>0</v>
      </c>
    </row>
    <row r="126" spans="2:7" ht="39.950000000000003" customHeight="1">
      <c r="B126" s="66">
        <v>114</v>
      </c>
      <c r="C126" s="91" t="s">
        <v>191</v>
      </c>
      <c r="D126" s="89" t="s">
        <v>27</v>
      </c>
      <c r="E126" s="296">
        <v>2</v>
      </c>
      <c r="F126" s="71"/>
      <c r="G126" s="72">
        <f t="shared" si="3"/>
        <v>0</v>
      </c>
    </row>
    <row r="127" spans="2:7" ht="39.950000000000003" customHeight="1">
      <c r="B127" s="66">
        <v>115</v>
      </c>
      <c r="C127" s="91" t="s">
        <v>202</v>
      </c>
      <c r="D127" s="89" t="s">
        <v>11</v>
      </c>
      <c r="E127" s="296">
        <v>7.5</v>
      </c>
      <c r="F127" s="71"/>
      <c r="G127" s="72">
        <f t="shared" si="3"/>
        <v>0</v>
      </c>
    </row>
    <row r="128" spans="2:7" ht="48" customHeight="1">
      <c r="B128" s="66">
        <v>116</v>
      </c>
      <c r="C128" s="91" t="s">
        <v>207</v>
      </c>
      <c r="D128" s="89" t="s">
        <v>27</v>
      </c>
      <c r="E128" s="296">
        <v>4</v>
      </c>
      <c r="F128" s="71"/>
      <c r="G128" s="72">
        <f t="shared" si="3"/>
        <v>0</v>
      </c>
    </row>
    <row r="129" spans="2:7" ht="39.950000000000003" customHeight="1">
      <c r="B129" s="66">
        <v>117</v>
      </c>
      <c r="C129" s="91" t="s">
        <v>209</v>
      </c>
      <c r="D129" s="89" t="s">
        <v>27</v>
      </c>
      <c r="E129" s="296">
        <v>2</v>
      </c>
      <c r="F129" s="71"/>
      <c r="G129" s="72">
        <f t="shared" si="3"/>
        <v>0</v>
      </c>
    </row>
    <row r="130" spans="2:7" ht="39.950000000000003" customHeight="1">
      <c r="B130" s="66">
        <v>118</v>
      </c>
      <c r="C130" s="91" t="s">
        <v>210</v>
      </c>
      <c r="D130" s="89" t="s">
        <v>40</v>
      </c>
      <c r="E130" s="296">
        <v>2</v>
      </c>
      <c r="F130" s="71"/>
      <c r="G130" s="72">
        <f t="shared" si="3"/>
        <v>0</v>
      </c>
    </row>
    <row r="131" spans="2:7" ht="45.75" customHeight="1">
      <c r="B131" s="66">
        <v>119</v>
      </c>
      <c r="C131" s="91" t="s">
        <v>211</v>
      </c>
      <c r="D131" s="89" t="s">
        <v>27</v>
      </c>
      <c r="E131" s="296">
        <v>2</v>
      </c>
      <c r="F131" s="71"/>
      <c r="G131" s="72">
        <f t="shared" si="3"/>
        <v>0</v>
      </c>
    </row>
    <row r="132" spans="2:7" ht="51" customHeight="1">
      <c r="B132" s="66">
        <v>120</v>
      </c>
      <c r="C132" s="91" t="s">
        <v>214</v>
      </c>
      <c r="D132" s="89" t="s">
        <v>27</v>
      </c>
      <c r="E132" s="296">
        <v>2</v>
      </c>
      <c r="F132" s="71"/>
      <c r="G132" s="72">
        <f t="shared" si="3"/>
        <v>0</v>
      </c>
    </row>
    <row r="133" spans="2:7" ht="39.950000000000003" customHeight="1">
      <c r="B133" s="66"/>
      <c r="C133" s="73" t="s">
        <v>843</v>
      </c>
      <c r="D133" s="74"/>
      <c r="E133" s="296"/>
      <c r="F133" s="75"/>
      <c r="G133" s="76">
        <f>SUBTOTAL(109,G114:G132)</f>
        <v>0</v>
      </c>
    </row>
    <row r="134" spans="2:7" ht="39.950000000000003" customHeight="1">
      <c r="B134" s="51" t="s">
        <v>75</v>
      </c>
      <c r="C134" s="289" t="s">
        <v>1003</v>
      </c>
      <c r="D134" s="68"/>
      <c r="E134" s="77"/>
      <c r="F134" s="75"/>
      <c r="G134" s="72" t="s">
        <v>100</v>
      </c>
    </row>
    <row r="135" spans="2:7" ht="39.950000000000003" customHeight="1">
      <c r="B135" s="66">
        <v>121</v>
      </c>
      <c r="C135" s="88" t="s">
        <v>593</v>
      </c>
      <c r="D135" s="89" t="s">
        <v>14</v>
      </c>
      <c r="E135" s="296">
        <v>8.61</v>
      </c>
      <c r="F135" s="71"/>
      <c r="G135" s="72">
        <f t="shared" ref="G135" si="4">ROUND(E135*F135,2)</f>
        <v>0</v>
      </c>
    </row>
    <row r="136" spans="2:7" ht="63" customHeight="1">
      <c r="B136" s="66">
        <v>122</v>
      </c>
      <c r="C136" s="294" t="s">
        <v>839</v>
      </c>
      <c r="D136" s="89" t="s">
        <v>14</v>
      </c>
      <c r="E136" s="296">
        <v>1.52</v>
      </c>
      <c r="F136" s="71"/>
      <c r="G136" s="72">
        <f t="shared" ref="G136:G153" si="5">ROUND(E136*F136,2)</f>
        <v>0</v>
      </c>
    </row>
    <row r="137" spans="2:7" ht="54.75" customHeight="1">
      <c r="B137" s="66">
        <v>123</v>
      </c>
      <c r="C137" s="88" t="s">
        <v>594</v>
      </c>
      <c r="D137" s="89" t="s">
        <v>8</v>
      </c>
      <c r="E137" s="296">
        <v>22.5</v>
      </c>
      <c r="F137" s="71"/>
      <c r="G137" s="72">
        <f t="shared" si="5"/>
        <v>0</v>
      </c>
    </row>
    <row r="138" spans="2:7" ht="39.950000000000003" customHeight="1">
      <c r="B138" s="66">
        <v>124</v>
      </c>
      <c r="C138" s="88" t="s">
        <v>182</v>
      </c>
      <c r="D138" s="89" t="s">
        <v>8</v>
      </c>
      <c r="E138" s="296">
        <v>6.75</v>
      </c>
      <c r="F138" s="71"/>
      <c r="G138" s="72">
        <f t="shared" si="5"/>
        <v>0</v>
      </c>
    </row>
    <row r="139" spans="2:7" ht="39.950000000000003" customHeight="1">
      <c r="B139" s="66">
        <v>125</v>
      </c>
      <c r="C139" s="88" t="s">
        <v>70</v>
      </c>
      <c r="D139" s="89" t="s">
        <v>14</v>
      </c>
      <c r="E139" s="296">
        <v>2.5299999999999998</v>
      </c>
      <c r="F139" s="71"/>
      <c r="G139" s="72">
        <f t="shared" si="5"/>
        <v>0</v>
      </c>
    </row>
    <row r="140" spans="2:7" ht="39.950000000000003" customHeight="1">
      <c r="B140" s="66">
        <v>126</v>
      </c>
      <c r="C140" s="88" t="s">
        <v>595</v>
      </c>
      <c r="D140" s="89" t="s">
        <v>14</v>
      </c>
      <c r="E140" s="296">
        <v>6.49</v>
      </c>
      <c r="F140" s="71"/>
      <c r="G140" s="72">
        <f t="shared" si="5"/>
        <v>0</v>
      </c>
    </row>
    <row r="141" spans="2:7" ht="54" customHeight="1">
      <c r="B141" s="66">
        <v>127</v>
      </c>
      <c r="C141" s="295" t="s">
        <v>840</v>
      </c>
      <c r="D141" s="89" t="s">
        <v>14</v>
      </c>
      <c r="E141" s="296">
        <v>3.63</v>
      </c>
      <c r="F141" s="71"/>
      <c r="G141" s="72">
        <f t="shared" si="5"/>
        <v>0</v>
      </c>
    </row>
    <row r="142" spans="2:7" ht="50.25" customHeight="1">
      <c r="B142" s="66">
        <v>128</v>
      </c>
      <c r="C142" s="88" t="s">
        <v>183</v>
      </c>
      <c r="D142" s="89" t="s">
        <v>11</v>
      </c>
      <c r="E142" s="296">
        <v>7.5</v>
      </c>
      <c r="F142" s="71"/>
      <c r="G142" s="72">
        <f t="shared" si="5"/>
        <v>0</v>
      </c>
    </row>
    <row r="143" spans="2:7" ht="65.25" customHeight="1">
      <c r="B143" s="66">
        <v>129</v>
      </c>
      <c r="C143" s="88" t="s">
        <v>184</v>
      </c>
      <c r="D143" s="89" t="s">
        <v>11</v>
      </c>
      <c r="E143" s="296">
        <v>7.5</v>
      </c>
      <c r="F143" s="71"/>
      <c r="G143" s="72">
        <f t="shared" si="5"/>
        <v>0</v>
      </c>
    </row>
    <row r="144" spans="2:7" ht="39.950000000000003" customHeight="1">
      <c r="B144" s="66">
        <v>130</v>
      </c>
      <c r="C144" s="88" t="s">
        <v>187</v>
      </c>
      <c r="D144" s="89" t="s">
        <v>28</v>
      </c>
      <c r="E144" s="296">
        <v>4</v>
      </c>
      <c r="F144" s="71"/>
      <c r="G144" s="72">
        <f t="shared" si="5"/>
        <v>0</v>
      </c>
    </row>
    <row r="145" spans="2:7" ht="39.950000000000003" customHeight="1">
      <c r="B145" s="66">
        <v>131</v>
      </c>
      <c r="C145" s="88" t="s">
        <v>189</v>
      </c>
      <c r="D145" s="89" t="s">
        <v>71</v>
      </c>
      <c r="E145" s="296">
        <v>9</v>
      </c>
      <c r="F145" s="71"/>
      <c r="G145" s="72">
        <f t="shared" si="5"/>
        <v>0</v>
      </c>
    </row>
    <row r="146" spans="2:7" ht="50.25" customHeight="1">
      <c r="B146" s="66">
        <v>132</v>
      </c>
      <c r="C146" s="88" t="s">
        <v>190</v>
      </c>
      <c r="D146" s="89" t="s">
        <v>11</v>
      </c>
      <c r="E146" s="296">
        <v>4</v>
      </c>
      <c r="F146" s="71"/>
      <c r="G146" s="72">
        <f t="shared" si="5"/>
        <v>0</v>
      </c>
    </row>
    <row r="147" spans="2:7" ht="39.950000000000003" customHeight="1">
      <c r="B147" s="66">
        <v>133</v>
      </c>
      <c r="C147" s="88" t="s">
        <v>191</v>
      </c>
      <c r="D147" s="89" t="s">
        <v>27</v>
      </c>
      <c r="E147" s="296">
        <v>2</v>
      </c>
      <c r="F147" s="71"/>
      <c r="G147" s="72">
        <f t="shared" si="5"/>
        <v>0</v>
      </c>
    </row>
    <row r="148" spans="2:7" ht="39.950000000000003" customHeight="1">
      <c r="B148" s="66">
        <v>134</v>
      </c>
      <c r="C148" s="88" t="s">
        <v>202</v>
      </c>
      <c r="D148" s="89" t="s">
        <v>11</v>
      </c>
      <c r="E148" s="296">
        <v>7.5</v>
      </c>
      <c r="F148" s="71"/>
      <c r="G148" s="72">
        <f t="shared" si="5"/>
        <v>0</v>
      </c>
    </row>
    <row r="149" spans="2:7" ht="50.25" customHeight="1">
      <c r="B149" s="66">
        <v>135</v>
      </c>
      <c r="C149" s="88" t="s">
        <v>207</v>
      </c>
      <c r="D149" s="89" t="s">
        <v>27</v>
      </c>
      <c r="E149" s="296">
        <v>4</v>
      </c>
      <c r="F149" s="71"/>
      <c r="G149" s="72">
        <f t="shared" si="5"/>
        <v>0</v>
      </c>
    </row>
    <row r="150" spans="2:7" ht="39.950000000000003" customHeight="1">
      <c r="B150" s="66">
        <v>136</v>
      </c>
      <c r="C150" s="88" t="s">
        <v>209</v>
      </c>
      <c r="D150" s="89" t="s">
        <v>27</v>
      </c>
      <c r="E150" s="296">
        <v>2</v>
      </c>
      <c r="F150" s="71"/>
      <c r="G150" s="72">
        <f t="shared" si="5"/>
        <v>0</v>
      </c>
    </row>
    <row r="151" spans="2:7" ht="39.950000000000003" customHeight="1">
      <c r="B151" s="66">
        <v>137</v>
      </c>
      <c r="C151" s="88" t="s">
        <v>210</v>
      </c>
      <c r="D151" s="89" t="s">
        <v>40</v>
      </c>
      <c r="E151" s="296">
        <v>2</v>
      </c>
      <c r="F151" s="71"/>
      <c r="G151" s="72">
        <f t="shared" si="5"/>
        <v>0</v>
      </c>
    </row>
    <row r="152" spans="2:7" ht="46.5" customHeight="1">
      <c r="B152" s="66">
        <v>138</v>
      </c>
      <c r="C152" s="88" t="s">
        <v>211</v>
      </c>
      <c r="D152" s="89" t="s">
        <v>27</v>
      </c>
      <c r="E152" s="296">
        <v>2</v>
      </c>
      <c r="F152" s="71"/>
      <c r="G152" s="72">
        <f t="shared" si="5"/>
        <v>0</v>
      </c>
    </row>
    <row r="153" spans="2:7" ht="51.75" customHeight="1">
      <c r="B153" s="66">
        <v>139</v>
      </c>
      <c r="C153" s="88" t="s">
        <v>214</v>
      </c>
      <c r="D153" s="89" t="s">
        <v>27</v>
      </c>
      <c r="E153" s="296">
        <v>2</v>
      </c>
      <c r="F153" s="71"/>
      <c r="G153" s="72">
        <f t="shared" si="5"/>
        <v>0</v>
      </c>
    </row>
    <row r="154" spans="2:7" ht="39.950000000000003" customHeight="1">
      <c r="B154" s="66"/>
      <c r="C154" s="73" t="s">
        <v>221</v>
      </c>
      <c r="D154" s="74"/>
      <c r="E154" s="296"/>
      <c r="F154" s="75"/>
      <c r="G154" s="76">
        <f>SUBTOTAL(109,G135:G153)</f>
        <v>0</v>
      </c>
    </row>
    <row r="155" spans="2:7" ht="39.950000000000003" customHeight="1">
      <c r="B155" s="51" t="s">
        <v>76</v>
      </c>
      <c r="C155" s="289" t="s">
        <v>1004</v>
      </c>
      <c r="D155" s="68"/>
      <c r="E155" s="77"/>
      <c r="F155" s="75"/>
      <c r="G155" s="72" t="s">
        <v>100</v>
      </c>
    </row>
    <row r="156" spans="2:7" ht="45.75" customHeight="1">
      <c r="B156" s="66">
        <v>140</v>
      </c>
      <c r="C156" s="88" t="s">
        <v>593</v>
      </c>
      <c r="D156" s="89" t="s">
        <v>14</v>
      </c>
      <c r="E156" s="296">
        <v>16.47</v>
      </c>
      <c r="F156" s="71"/>
      <c r="G156" s="72">
        <f t="shared" ref="G156:G170" si="6">ROUND(E156*F156,2)</f>
        <v>0</v>
      </c>
    </row>
    <row r="157" spans="2:7" ht="57" customHeight="1">
      <c r="B157" s="66">
        <v>141</v>
      </c>
      <c r="C157" s="294" t="s">
        <v>839</v>
      </c>
      <c r="D157" s="89" t="s">
        <v>14</v>
      </c>
      <c r="E157" s="296">
        <v>2.91</v>
      </c>
      <c r="F157" s="71"/>
      <c r="G157" s="72">
        <f t="shared" si="6"/>
        <v>0</v>
      </c>
    </row>
    <row r="158" spans="2:7" ht="50.25" customHeight="1">
      <c r="B158" s="66">
        <v>142</v>
      </c>
      <c r="C158" s="88" t="s">
        <v>594</v>
      </c>
      <c r="D158" s="89" t="s">
        <v>8</v>
      </c>
      <c r="E158" s="296">
        <v>43.05</v>
      </c>
      <c r="F158" s="71"/>
      <c r="G158" s="72">
        <f t="shared" si="6"/>
        <v>0</v>
      </c>
    </row>
    <row r="159" spans="2:7" ht="39.950000000000003" customHeight="1">
      <c r="B159" s="66">
        <v>143</v>
      </c>
      <c r="C159" s="88" t="s">
        <v>182</v>
      </c>
      <c r="D159" s="89" t="s">
        <v>8</v>
      </c>
      <c r="E159" s="296">
        <v>12.92</v>
      </c>
      <c r="F159" s="71"/>
      <c r="G159" s="72">
        <f t="shared" si="6"/>
        <v>0</v>
      </c>
    </row>
    <row r="160" spans="2:7" ht="39.950000000000003" customHeight="1">
      <c r="B160" s="66">
        <v>144</v>
      </c>
      <c r="C160" s="88" t="s">
        <v>70</v>
      </c>
      <c r="D160" s="89" t="s">
        <v>14</v>
      </c>
      <c r="E160" s="296">
        <v>4.29</v>
      </c>
      <c r="F160" s="71"/>
      <c r="G160" s="72">
        <f t="shared" si="6"/>
        <v>0</v>
      </c>
    </row>
    <row r="161" spans="2:7" ht="39.950000000000003" customHeight="1">
      <c r="B161" s="66">
        <v>145</v>
      </c>
      <c r="C161" s="88" t="s">
        <v>595</v>
      </c>
      <c r="D161" s="89" t="s">
        <v>14</v>
      </c>
      <c r="E161" s="296">
        <v>13.15</v>
      </c>
      <c r="F161" s="71"/>
      <c r="G161" s="72">
        <f t="shared" si="6"/>
        <v>0</v>
      </c>
    </row>
    <row r="162" spans="2:7" ht="61.5" customHeight="1">
      <c r="B162" s="66">
        <v>146</v>
      </c>
      <c r="C162" s="295" t="s">
        <v>840</v>
      </c>
      <c r="D162" s="89" t="s">
        <v>14</v>
      </c>
      <c r="E162" s="296">
        <v>6.23</v>
      </c>
      <c r="F162" s="71"/>
      <c r="G162" s="72">
        <f t="shared" si="6"/>
        <v>0</v>
      </c>
    </row>
    <row r="163" spans="2:7" ht="54" customHeight="1">
      <c r="B163" s="66">
        <v>147</v>
      </c>
      <c r="C163" s="88" t="s">
        <v>183</v>
      </c>
      <c r="D163" s="89" t="s">
        <v>11</v>
      </c>
      <c r="E163" s="296">
        <v>14.35</v>
      </c>
      <c r="F163" s="71"/>
      <c r="G163" s="72">
        <f t="shared" si="6"/>
        <v>0</v>
      </c>
    </row>
    <row r="164" spans="2:7" ht="68.25" customHeight="1">
      <c r="B164" s="66">
        <v>148</v>
      </c>
      <c r="C164" s="88" t="s">
        <v>197</v>
      </c>
      <c r="D164" s="89" t="s">
        <v>11</v>
      </c>
      <c r="E164" s="296">
        <v>14.35</v>
      </c>
      <c r="F164" s="71"/>
      <c r="G164" s="72">
        <f t="shared" si="6"/>
        <v>0</v>
      </c>
    </row>
    <row r="165" spans="2:7" ht="39.950000000000003" customHeight="1">
      <c r="B165" s="66">
        <v>149</v>
      </c>
      <c r="C165" s="88" t="s">
        <v>222</v>
      </c>
      <c r="D165" s="89" t="s">
        <v>28</v>
      </c>
      <c r="E165" s="296">
        <v>3</v>
      </c>
      <c r="F165" s="71"/>
      <c r="G165" s="72">
        <f t="shared" si="6"/>
        <v>0</v>
      </c>
    </row>
    <row r="166" spans="2:7" ht="57.75" customHeight="1">
      <c r="B166" s="66">
        <v>150</v>
      </c>
      <c r="C166" s="88" t="s">
        <v>216</v>
      </c>
      <c r="D166" s="89" t="s">
        <v>27</v>
      </c>
      <c r="E166" s="296">
        <v>2</v>
      </c>
      <c r="F166" s="71"/>
      <c r="G166" s="72">
        <f t="shared" si="6"/>
        <v>0</v>
      </c>
    </row>
    <row r="167" spans="2:7" ht="54.75" customHeight="1">
      <c r="B167" s="66">
        <v>151</v>
      </c>
      <c r="C167" s="88" t="s">
        <v>200</v>
      </c>
      <c r="D167" s="89" t="s">
        <v>11</v>
      </c>
      <c r="E167" s="296">
        <v>10</v>
      </c>
      <c r="F167" s="71"/>
      <c r="G167" s="72">
        <f t="shared" si="6"/>
        <v>0</v>
      </c>
    </row>
    <row r="168" spans="2:7" ht="39.950000000000003" customHeight="1">
      <c r="B168" s="66">
        <v>152</v>
      </c>
      <c r="C168" s="88" t="s">
        <v>201</v>
      </c>
      <c r="D168" s="89" t="s">
        <v>27</v>
      </c>
      <c r="E168" s="296">
        <v>2</v>
      </c>
      <c r="F168" s="71"/>
      <c r="G168" s="72">
        <f t="shared" si="6"/>
        <v>0</v>
      </c>
    </row>
    <row r="169" spans="2:7" ht="39.950000000000003" customHeight="1">
      <c r="B169" s="66">
        <v>153</v>
      </c>
      <c r="C169" s="88" t="s">
        <v>202</v>
      </c>
      <c r="D169" s="89" t="s">
        <v>11</v>
      </c>
      <c r="E169" s="296">
        <v>14.35</v>
      </c>
      <c r="F169" s="71"/>
      <c r="G169" s="72">
        <f t="shared" si="6"/>
        <v>0</v>
      </c>
    </row>
    <row r="170" spans="2:7" ht="51" customHeight="1">
      <c r="B170" s="66">
        <v>154</v>
      </c>
      <c r="C170" s="88" t="s">
        <v>216</v>
      </c>
      <c r="D170" s="89" t="s">
        <v>27</v>
      </c>
      <c r="E170" s="296">
        <v>4</v>
      </c>
      <c r="F170" s="71"/>
      <c r="G170" s="72">
        <f t="shared" si="6"/>
        <v>0</v>
      </c>
    </row>
    <row r="171" spans="2:7" ht="39.950000000000003" customHeight="1">
      <c r="B171" s="66"/>
      <c r="C171" s="73" t="s">
        <v>223</v>
      </c>
      <c r="D171" s="74"/>
      <c r="E171" s="296"/>
      <c r="F171" s="75"/>
      <c r="G171" s="76">
        <f>SUBTOTAL(109,G156:G170)</f>
        <v>0</v>
      </c>
    </row>
    <row r="172" spans="2:7" ht="39.950000000000003" customHeight="1">
      <c r="B172" s="51" t="s">
        <v>77</v>
      </c>
      <c r="C172" s="289" t="s">
        <v>1005</v>
      </c>
      <c r="D172" s="68"/>
      <c r="E172" s="77"/>
      <c r="F172" s="75"/>
      <c r="G172" s="72" t="s">
        <v>100</v>
      </c>
    </row>
    <row r="173" spans="2:7" ht="39.950000000000003" customHeight="1">
      <c r="B173" s="66">
        <v>155</v>
      </c>
      <c r="C173" s="88" t="s">
        <v>593</v>
      </c>
      <c r="D173" s="89" t="s">
        <v>14</v>
      </c>
      <c r="E173" s="296">
        <v>13.08</v>
      </c>
      <c r="F173" s="71"/>
      <c r="G173" s="72">
        <f t="shared" ref="G173:G191" si="7">ROUND(E173*F173,2)</f>
        <v>0</v>
      </c>
    </row>
    <row r="174" spans="2:7" ht="61.5" customHeight="1">
      <c r="B174" s="66">
        <v>156</v>
      </c>
      <c r="C174" s="294" t="s">
        <v>839</v>
      </c>
      <c r="D174" s="89" t="s">
        <v>14</v>
      </c>
      <c r="E174" s="296">
        <v>2.31</v>
      </c>
      <c r="F174" s="71"/>
      <c r="G174" s="72">
        <f t="shared" si="7"/>
        <v>0</v>
      </c>
    </row>
    <row r="175" spans="2:7" ht="57.75" customHeight="1">
      <c r="B175" s="66">
        <v>157</v>
      </c>
      <c r="C175" s="88" t="s">
        <v>594</v>
      </c>
      <c r="D175" s="89" t="s">
        <v>8</v>
      </c>
      <c r="E175" s="296">
        <v>34.200000000000003</v>
      </c>
      <c r="F175" s="71"/>
      <c r="G175" s="72">
        <f t="shared" si="7"/>
        <v>0</v>
      </c>
    </row>
    <row r="176" spans="2:7" ht="39.950000000000003" customHeight="1">
      <c r="B176" s="66">
        <v>158</v>
      </c>
      <c r="C176" s="88" t="s">
        <v>182</v>
      </c>
      <c r="D176" s="89" t="s">
        <v>8</v>
      </c>
      <c r="E176" s="296">
        <v>10.26</v>
      </c>
      <c r="F176" s="71"/>
      <c r="G176" s="72">
        <f t="shared" si="7"/>
        <v>0</v>
      </c>
    </row>
    <row r="177" spans="2:7" ht="39.950000000000003" customHeight="1">
      <c r="B177" s="66">
        <v>159</v>
      </c>
      <c r="C177" s="88" t="s">
        <v>70</v>
      </c>
      <c r="D177" s="89" t="s">
        <v>14</v>
      </c>
      <c r="E177" s="296">
        <v>3.9</v>
      </c>
      <c r="F177" s="71"/>
      <c r="G177" s="72">
        <f t="shared" si="7"/>
        <v>0</v>
      </c>
    </row>
    <row r="178" spans="2:7" ht="39.950000000000003" customHeight="1">
      <c r="B178" s="66">
        <v>160</v>
      </c>
      <c r="C178" s="88" t="s">
        <v>595</v>
      </c>
      <c r="D178" s="89" t="s">
        <v>14</v>
      </c>
      <c r="E178" s="296">
        <v>9.89</v>
      </c>
      <c r="F178" s="71"/>
      <c r="G178" s="72">
        <f t="shared" si="7"/>
        <v>0</v>
      </c>
    </row>
    <row r="179" spans="2:7" ht="63.75" customHeight="1">
      <c r="B179" s="66">
        <v>161</v>
      </c>
      <c r="C179" s="295" t="s">
        <v>840</v>
      </c>
      <c r="D179" s="89" t="s">
        <v>14</v>
      </c>
      <c r="E179" s="296">
        <v>5.5</v>
      </c>
      <c r="F179" s="71"/>
      <c r="G179" s="72">
        <f t="shared" si="7"/>
        <v>0</v>
      </c>
    </row>
    <row r="180" spans="2:7" ht="60" customHeight="1">
      <c r="B180" s="66">
        <v>162</v>
      </c>
      <c r="C180" s="88" t="s">
        <v>183</v>
      </c>
      <c r="D180" s="89" t="s">
        <v>11</v>
      </c>
      <c r="E180" s="296">
        <v>11.7</v>
      </c>
      <c r="F180" s="71"/>
      <c r="G180" s="72">
        <f t="shared" si="7"/>
        <v>0</v>
      </c>
    </row>
    <row r="181" spans="2:7" ht="66" customHeight="1">
      <c r="B181" s="66">
        <v>163</v>
      </c>
      <c r="C181" s="88" t="s">
        <v>184</v>
      </c>
      <c r="D181" s="89" t="s">
        <v>11</v>
      </c>
      <c r="E181" s="296">
        <v>11.7</v>
      </c>
      <c r="F181" s="71"/>
      <c r="G181" s="72">
        <f t="shared" si="7"/>
        <v>0</v>
      </c>
    </row>
    <row r="182" spans="2:7" ht="39.950000000000003" customHeight="1">
      <c r="B182" s="66">
        <v>164</v>
      </c>
      <c r="C182" s="88" t="s">
        <v>187</v>
      </c>
      <c r="D182" s="89" t="s">
        <v>28</v>
      </c>
      <c r="E182" s="296">
        <v>4</v>
      </c>
      <c r="F182" s="71"/>
      <c r="G182" s="72">
        <f t="shared" si="7"/>
        <v>0</v>
      </c>
    </row>
    <row r="183" spans="2:7" ht="39.950000000000003" customHeight="1">
      <c r="B183" s="66">
        <v>165</v>
      </c>
      <c r="C183" s="88" t="s">
        <v>189</v>
      </c>
      <c r="D183" s="89" t="s">
        <v>71</v>
      </c>
      <c r="E183" s="296">
        <v>9</v>
      </c>
      <c r="F183" s="71"/>
      <c r="G183" s="72">
        <f t="shared" si="7"/>
        <v>0</v>
      </c>
    </row>
    <row r="184" spans="2:7" ht="60.75" customHeight="1">
      <c r="B184" s="66">
        <v>166</v>
      </c>
      <c r="C184" s="88" t="s">
        <v>190</v>
      </c>
      <c r="D184" s="89" t="s">
        <v>11</v>
      </c>
      <c r="E184" s="296">
        <v>7.1</v>
      </c>
      <c r="F184" s="71"/>
      <c r="G184" s="72">
        <f t="shared" si="7"/>
        <v>0</v>
      </c>
    </row>
    <row r="185" spans="2:7" ht="39.950000000000003" customHeight="1">
      <c r="B185" s="66">
        <v>167</v>
      </c>
      <c r="C185" s="88" t="s">
        <v>191</v>
      </c>
      <c r="D185" s="89" t="s">
        <v>27</v>
      </c>
      <c r="E185" s="296">
        <v>2</v>
      </c>
      <c r="F185" s="71"/>
      <c r="G185" s="72">
        <f t="shared" si="7"/>
        <v>0</v>
      </c>
    </row>
    <row r="186" spans="2:7" ht="39.950000000000003" customHeight="1">
      <c r="B186" s="66">
        <v>168</v>
      </c>
      <c r="C186" s="88" t="s">
        <v>202</v>
      </c>
      <c r="D186" s="89" t="s">
        <v>11</v>
      </c>
      <c r="E186" s="296">
        <v>11.7</v>
      </c>
      <c r="F186" s="71"/>
      <c r="G186" s="72">
        <f t="shared" si="7"/>
        <v>0</v>
      </c>
    </row>
    <row r="187" spans="2:7" ht="51" customHeight="1">
      <c r="B187" s="66">
        <v>169</v>
      </c>
      <c r="C187" s="88" t="s">
        <v>207</v>
      </c>
      <c r="D187" s="89" t="s">
        <v>27</v>
      </c>
      <c r="E187" s="296">
        <v>4</v>
      </c>
      <c r="F187" s="71"/>
      <c r="G187" s="72">
        <f t="shared" si="7"/>
        <v>0</v>
      </c>
    </row>
    <row r="188" spans="2:7" ht="39.950000000000003" customHeight="1">
      <c r="B188" s="66">
        <v>170</v>
      </c>
      <c r="C188" s="88" t="s">
        <v>209</v>
      </c>
      <c r="D188" s="89" t="s">
        <v>27</v>
      </c>
      <c r="E188" s="296">
        <v>2</v>
      </c>
      <c r="F188" s="71"/>
      <c r="G188" s="72">
        <f t="shared" si="7"/>
        <v>0</v>
      </c>
    </row>
    <row r="189" spans="2:7" ht="39.950000000000003" customHeight="1">
      <c r="B189" s="66">
        <v>171</v>
      </c>
      <c r="C189" s="88" t="s">
        <v>210</v>
      </c>
      <c r="D189" s="89" t="s">
        <v>40</v>
      </c>
      <c r="E189" s="296">
        <v>2</v>
      </c>
      <c r="F189" s="71"/>
      <c r="G189" s="72">
        <f t="shared" si="7"/>
        <v>0</v>
      </c>
    </row>
    <row r="190" spans="2:7" ht="51" customHeight="1">
      <c r="B190" s="66">
        <v>172</v>
      </c>
      <c r="C190" s="88" t="s">
        <v>211</v>
      </c>
      <c r="D190" s="89" t="s">
        <v>27</v>
      </c>
      <c r="E190" s="296">
        <v>2</v>
      </c>
      <c r="F190" s="71"/>
      <c r="G190" s="72">
        <f t="shared" si="7"/>
        <v>0</v>
      </c>
    </row>
    <row r="191" spans="2:7" ht="48" customHeight="1">
      <c r="B191" s="66">
        <v>173</v>
      </c>
      <c r="C191" s="88" t="s">
        <v>214</v>
      </c>
      <c r="D191" s="89" t="s">
        <v>27</v>
      </c>
      <c r="E191" s="296">
        <v>2</v>
      </c>
      <c r="F191" s="71"/>
      <c r="G191" s="72">
        <f t="shared" si="7"/>
        <v>0</v>
      </c>
    </row>
    <row r="192" spans="2:7" ht="39.950000000000003" customHeight="1">
      <c r="B192" s="66"/>
      <c r="C192" s="73" t="s">
        <v>845</v>
      </c>
      <c r="D192" s="74"/>
      <c r="E192" s="296"/>
      <c r="F192" s="75"/>
      <c r="G192" s="76">
        <f>SUBTOTAL(109,G173:G191)</f>
        <v>0</v>
      </c>
    </row>
    <row r="193" spans="2:7" ht="39.950000000000003" customHeight="1">
      <c r="B193" s="51" t="s">
        <v>78</v>
      </c>
      <c r="C193" s="289" t="s">
        <v>1006</v>
      </c>
      <c r="D193" s="68"/>
      <c r="E193" s="77"/>
      <c r="F193" s="75"/>
      <c r="G193" s="72" t="s">
        <v>100</v>
      </c>
    </row>
    <row r="194" spans="2:7" ht="39.950000000000003" customHeight="1">
      <c r="B194" s="66">
        <v>174</v>
      </c>
      <c r="C194" s="88" t="s">
        <v>593</v>
      </c>
      <c r="D194" s="89" t="s">
        <v>14</v>
      </c>
      <c r="E194" s="296">
        <v>19.829999999999998</v>
      </c>
      <c r="F194" s="71"/>
      <c r="G194" s="72">
        <f>ROUND(E194*F194,2)</f>
        <v>0</v>
      </c>
    </row>
    <row r="195" spans="2:7" ht="64.5" customHeight="1">
      <c r="B195" s="66">
        <v>175</v>
      </c>
      <c r="C195" s="294" t="s">
        <v>839</v>
      </c>
      <c r="D195" s="89" t="s">
        <v>14</v>
      </c>
      <c r="E195" s="296">
        <v>3.5</v>
      </c>
      <c r="F195" s="71"/>
      <c r="G195" s="72">
        <f t="shared" ref="G195:G211" si="8">ROUND(E195*F195,2)</f>
        <v>0</v>
      </c>
    </row>
    <row r="196" spans="2:7" ht="58.5" customHeight="1">
      <c r="B196" s="66">
        <v>176</v>
      </c>
      <c r="C196" s="88" t="s">
        <v>594</v>
      </c>
      <c r="D196" s="89" t="s">
        <v>8</v>
      </c>
      <c r="E196" s="296">
        <v>51.84</v>
      </c>
      <c r="F196" s="71"/>
      <c r="G196" s="72">
        <f t="shared" si="8"/>
        <v>0</v>
      </c>
    </row>
    <row r="197" spans="2:7" ht="39.950000000000003" customHeight="1">
      <c r="B197" s="66">
        <v>177</v>
      </c>
      <c r="C197" s="88" t="s">
        <v>182</v>
      </c>
      <c r="D197" s="89" t="s">
        <v>8</v>
      </c>
      <c r="E197" s="296">
        <v>14.58</v>
      </c>
      <c r="F197" s="71"/>
      <c r="G197" s="72">
        <f t="shared" si="8"/>
        <v>0</v>
      </c>
    </row>
    <row r="198" spans="2:7" ht="39.950000000000003" customHeight="1">
      <c r="B198" s="66">
        <v>178</v>
      </c>
      <c r="C198" s="88" t="s">
        <v>70</v>
      </c>
      <c r="D198" s="89" t="s">
        <v>14</v>
      </c>
      <c r="E198" s="296">
        <v>6.41</v>
      </c>
      <c r="F198" s="71"/>
      <c r="G198" s="72">
        <f t="shared" si="8"/>
        <v>0</v>
      </c>
    </row>
    <row r="199" spans="2:7" ht="39.950000000000003" customHeight="1">
      <c r="B199" s="66">
        <v>179</v>
      </c>
      <c r="C199" s="88" t="s">
        <v>595</v>
      </c>
      <c r="D199" s="89" t="s">
        <v>14</v>
      </c>
      <c r="E199" s="296">
        <v>14.43</v>
      </c>
      <c r="F199" s="71"/>
      <c r="G199" s="72">
        <f t="shared" si="8"/>
        <v>0</v>
      </c>
    </row>
    <row r="200" spans="2:7" ht="59.25" customHeight="1">
      <c r="B200" s="66">
        <v>180</v>
      </c>
      <c r="C200" s="295" t="s">
        <v>840</v>
      </c>
      <c r="D200" s="89" t="s">
        <v>14</v>
      </c>
      <c r="E200" s="296">
        <v>8.9</v>
      </c>
      <c r="F200" s="71"/>
      <c r="G200" s="72">
        <f t="shared" si="8"/>
        <v>0</v>
      </c>
    </row>
    <row r="201" spans="2:7" ht="51.75" customHeight="1">
      <c r="B201" s="66">
        <v>181</v>
      </c>
      <c r="C201" s="88" t="s">
        <v>183</v>
      </c>
      <c r="D201" s="89" t="s">
        <v>11</v>
      </c>
      <c r="E201" s="296">
        <v>16.2</v>
      </c>
      <c r="F201" s="71"/>
      <c r="G201" s="72">
        <f t="shared" si="8"/>
        <v>0</v>
      </c>
    </row>
    <row r="202" spans="2:7" ht="63" customHeight="1">
      <c r="B202" s="66">
        <v>182</v>
      </c>
      <c r="C202" s="88" t="s">
        <v>224</v>
      </c>
      <c r="D202" s="89" t="s">
        <v>11</v>
      </c>
      <c r="E202" s="296">
        <v>16.2</v>
      </c>
      <c r="F202" s="71"/>
      <c r="G202" s="72">
        <f t="shared" si="8"/>
        <v>0</v>
      </c>
    </row>
    <row r="203" spans="2:7" ht="39.950000000000003" customHeight="1">
      <c r="B203" s="66">
        <v>183</v>
      </c>
      <c r="C203" s="88" t="s">
        <v>225</v>
      </c>
      <c r="D203" s="89" t="s">
        <v>28</v>
      </c>
      <c r="E203" s="296">
        <v>6</v>
      </c>
      <c r="F203" s="71"/>
      <c r="G203" s="72">
        <f t="shared" si="8"/>
        <v>0</v>
      </c>
    </row>
    <row r="204" spans="2:7" ht="39.950000000000003" customHeight="1">
      <c r="B204" s="66">
        <v>184</v>
      </c>
      <c r="C204" s="88" t="s">
        <v>226</v>
      </c>
      <c r="D204" s="89" t="s">
        <v>71</v>
      </c>
      <c r="E204" s="296">
        <v>12</v>
      </c>
      <c r="F204" s="71"/>
      <c r="G204" s="72">
        <f t="shared" si="8"/>
        <v>0</v>
      </c>
    </row>
    <row r="205" spans="2:7" ht="55.5" customHeight="1">
      <c r="B205" s="66">
        <v>185</v>
      </c>
      <c r="C205" s="88" t="s">
        <v>227</v>
      </c>
      <c r="D205" s="89" t="s">
        <v>11</v>
      </c>
      <c r="E205" s="296">
        <v>12</v>
      </c>
      <c r="F205" s="71"/>
      <c r="G205" s="72">
        <f t="shared" si="8"/>
        <v>0</v>
      </c>
    </row>
    <row r="206" spans="2:7" ht="39.950000000000003" customHeight="1">
      <c r="B206" s="66">
        <v>186</v>
      </c>
      <c r="C206" s="88" t="s">
        <v>228</v>
      </c>
      <c r="D206" s="89" t="s">
        <v>27</v>
      </c>
      <c r="E206" s="296">
        <v>2</v>
      </c>
      <c r="F206" s="71"/>
      <c r="G206" s="72">
        <f t="shared" si="8"/>
        <v>0</v>
      </c>
    </row>
    <row r="207" spans="2:7" ht="39.950000000000003" customHeight="1">
      <c r="B207" s="66">
        <v>187</v>
      </c>
      <c r="C207" s="88" t="s">
        <v>202</v>
      </c>
      <c r="D207" s="89" t="s">
        <v>11</v>
      </c>
      <c r="E207" s="296">
        <v>16.2</v>
      </c>
      <c r="F207" s="71"/>
      <c r="G207" s="72">
        <f t="shared" si="8"/>
        <v>0</v>
      </c>
    </row>
    <row r="208" spans="2:7" ht="39.950000000000003" customHeight="1">
      <c r="B208" s="66">
        <v>188</v>
      </c>
      <c r="C208" s="88" t="s">
        <v>229</v>
      </c>
      <c r="D208" s="89" t="s">
        <v>40</v>
      </c>
      <c r="E208" s="296">
        <v>2</v>
      </c>
      <c r="F208" s="71"/>
      <c r="G208" s="72">
        <f t="shared" si="8"/>
        <v>0</v>
      </c>
    </row>
    <row r="209" spans="2:7" ht="48.75" customHeight="1">
      <c r="B209" s="66">
        <v>189</v>
      </c>
      <c r="C209" s="88" t="s">
        <v>230</v>
      </c>
      <c r="D209" s="89" t="s">
        <v>27</v>
      </c>
      <c r="E209" s="296">
        <v>2</v>
      </c>
      <c r="F209" s="71"/>
      <c r="G209" s="72">
        <f t="shared" si="8"/>
        <v>0</v>
      </c>
    </row>
    <row r="210" spans="2:7" ht="39.950000000000003" customHeight="1">
      <c r="B210" s="66">
        <v>190</v>
      </c>
      <c r="C210" s="88" t="s">
        <v>231</v>
      </c>
      <c r="D210" s="89" t="s">
        <v>28</v>
      </c>
      <c r="E210" s="296">
        <v>2</v>
      </c>
      <c r="F210" s="71"/>
      <c r="G210" s="72">
        <f t="shared" si="8"/>
        <v>0</v>
      </c>
    </row>
    <row r="211" spans="2:7" ht="46.5" customHeight="1">
      <c r="B211" s="66">
        <v>191</v>
      </c>
      <c r="C211" s="88" t="s">
        <v>232</v>
      </c>
      <c r="D211" s="89" t="s">
        <v>27</v>
      </c>
      <c r="E211" s="296">
        <v>4</v>
      </c>
      <c r="F211" s="71"/>
      <c r="G211" s="72">
        <f t="shared" si="8"/>
        <v>0</v>
      </c>
    </row>
    <row r="212" spans="2:7" ht="39.950000000000003" customHeight="1">
      <c r="B212" s="66"/>
      <c r="C212" s="73" t="s">
        <v>846</v>
      </c>
      <c r="D212" s="74"/>
      <c r="E212" s="296"/>
      <c r="F212" s="75"/>
      <c r="G212" s="76">
        <f>SUBTOTAL(109,G194:G211)</f>
        <v>0</v>
      </c>
    </row>
    <row r="213" spans="2:7" ht="39.950000000000003" customHeight="1">
      <c r="B213" s="51" t="s">
        <v>94</v>
      </c>
      <c r="C213" s="289" t="s">
        <v>1007</v>
      </c>
      <c r="D213" s="68"/>
      <c r="E213" s="77"/>
      <c r="F213" s="75"/>
      <c r="G213" s="72" t="s">
        <v>100</v>
      </c>
    </row>
    <row r="214" spans="2:7" ht="39.950000000000003" customHeight="1">
      <c r="B214" s="66">
        <v>192</v>
      </c>
      <c r="C214" s="88" t="s">
        <v>593</v>
      </c>
      <c r="D214" s="89" t="s">
        <v>14</v>
      </c>
      <c r="E214" s="296">
        <v>15.55</v>
      </c>
      <c r="F214" s="71"/>
      <c r="G214" s="72">
        <f>ROUND(E214*F214,2)</f>
        <v>0</v>
      </c>
    </row>
    <row r="215" spans="2:7" ht="57.75" customHeight="1">
      <c r="B215" s="66">
        <v>193</v>
      </c>
      <c r="C215" s="294" t="s">
        <v>839</v>
      </c>
      <c r="D215" s="89" t="s">
        <v>14</v>
      </c>
      <c r="E215" s="296">
        <v>2.74</v>
      </c>
      <c r="F215" s="71"/>
      <c r="G215" s="72">
        <f t="shared" ref="G215:G230" si="9">ROUND(E215*F215,2)</f>
        <v>0</v>
      </c>
    </row>
    <row r="216" spans="2:7" ht="46.5" customHeight="1">
      <c r="B216" s="66">
        <v>194</v>
      </c>
      <c r="C216" s="88" t="s">
        <v>594</v>
      </c>
      <c r="D216" s="89" t="s">
        <v>8</v>
      </c>
      <c r="E216" s="296">
        <v>40.65</v>
      </c>
      <c r="F216" s="71"/>
      <c r="G216" s="72">
        <f t="shared" si="9"/>
        <v>0</v>
      </c>
    </row>
    <row r="217" spans="2:7" ht="39.950000000000003" customHeight="1">
      <c r="B217" s="66">
        <v>195</v>
      </c>
      <c r="C217" s="88" t="s">
        <v>182</v>
      </c>
      <c r="D217" s="89" t="s">
        <v>8</v>
      </c>
      <c r="E217" s="296">
        <v>12.2</v>
      </c>
      <c r="F217" s="71"/>
      <c r="G217" s="72">
        <f t="shared" si="9"/>
        <v>0</v>
      </c>
    </row>
    <row r="218" spans="2:7" ht="39.950000000000003" customHeight="1">
      <c r="B218" s="66">
        <v>196</v>
      </c>
      <c r="C218" s="88" t="s">
        <v>70</v>
      </c>
      <c r="D218" s="89" t="s">
        <v>14</v>
      </c>
      <c r="E218" s="296">
        <v>4.43</v>
      </c>
      <c r="F218" s="71"/>
      <c r="G218" s="72">
        <f t="shared" si="9"/>
        <v>0</v>
      </c>
    </row>
    <row r="219" spans="2:7" ht="39.950000000000003" customHeight="1">
      <c r="B219" s="66">
        <v>197</v>
      </c>
      <c r="C219" s="88" t="s">
        <v>595</v>
      </c>
      <c r="D219" s="89" t="s">
        <v>14</v>
      </c>
      <c r="E219" s="296">
        <v>12.07</v>
      </c>
      <c r="F219" s="71"/>
      <c r="G219" s="72">
        <f t="shared" si="9"/>
        <v>0</v>
      </c>
    </row>
    <row r="220" spans="2:7" ht="60.75" customHeight="1">
      <c r="B220" s="66">
        <v>198</v>
      </c>
      <c r="C220" s="295" t="s">
        <v>840</v>
      </c>
      <c r="D220" s="89" t="s">
        <v>14</v>
      </c>
      <c r="E220" s="296">
        <v>6.23</v>
      </c>
      <c r="F220" s="71"/>
      <c r="G220" s="72">
        <f t="shared" si="9"/>
        <v>0</v>
      </c>
    </row>
    <row r="221" spans="2:7" ht="54.75" customHeight="1">
      <c r="B221" s="66">
        <v>199</v>
      </c>
      <c r="C221" s="88" t="s">
        <v>183</v>
      </c>
      <c r="D221" s="89" t="s">
        <v>11</v>
      </c>
      <c r="E221" s="296">
        <v>13.55</v>
      </c>
      <c r="F221" s="71"/>
      <c r="G221" s="72">
        <f t="shared" si="9"/>
        <v>0</v>
      </c>
    </row>
    <row r="222" spans="2:7" ht="62.25" customHeight="1">
      <c r="B222" s="66">
        <v>200</v>
      </c>
      <c r="C222" s="88" t="s">
        <v>192</v>
      </c>
      <c r="D222" s="89" t="s">
        <v>11</v>
      </c>
      <c r="E222" s="296">
        <v>13.55</v>
      </c>
      <c r="F222" s="71"/>
      <c r="G222" s="72">
        <f t="shared" si="9"/>
        <v>0</v>
      </c>
    </row>
    <row r="223" spans="2:7" ht="39.950000000000003" customHeight="1">
      <c r="B223" s="66">
        <v>201</v>
      </c>
      <c r="C223" s="88" t="s">
        <v>193</v>
      </c>
      <c r="D223" s="89" t="s">
        <v>28</v>
      </c>
      <c r="E223" s="296">
        <v>3</v>
      </c>
      <c r="F223" s="71"/>
      <c r="G223" s="72">
        <f t="shared" si="9"/>
        <v>0</v>
      </c>
    </row>
    <row r="224" spans="2:7" ht="50.25" customHeight="1">
      <c r="B224" s="66">
        <v>202</v>
      </c>
      <c r="C224" s="88" t="s">
        <v>211</v>
      </c>
      <c r="D224" s="89" t="s">
        <v>27</v>
      </c>
      <c r="E224" s="296">
        <v>2</v>
      </c>
      <c r="F224" s="71"/>
      <c r="G224" s="72">
        <f t="shared" si="9"/>
        <v>0</v>
      </c>
    </row>
    <row r="225" spans="2:7" ht="60" customHeight="1">
      <c r="B225" s="66">
        <v>203</v>
      </c>
      <c r="C225" s="88" t="s">
        <v>195</v>
      </c>
      <c r="D225" s="89" t="s">
        <v>11</v>
      </c>
      <c r="E225" s="296">
        <v>9</v>
      </c>
      <c r="F225" s="71"/>
      <c r="G225" s="72">
        <f t="shared" si="9"/>
        <v>0</v>
      </c>
    </row>
    <row r="226" spans="2:7" ht="39.950000000000003" customHeight="1">
      <c r="B226" s="66">
        <v>204</v>
      </c>
      <c r="C226" s="88" t="s">
        <v>196</v>
      </c>
      <c r="D226" s="89" t="s">
        <v>27</v>
      </c>
      <c r="E226" s="296">
        <v>2</v>
      </c>
      <c r="F226" s="71"/>
      <c r="G226" s="72">
        <f t="shared" si="9"/>
        <v>0</v>
      </c>
    </row>
    <row r="227" spans="2:7" ht="39.950000000000003" customHeight="1">
      <c r="B227" s="66">
        <v>205</v>
      </c>
      <c r="C227" s="88" t="s">
        <v>202</v>
      </c>
      <c r="D227" s="89" t="s">
        <v>11</v>
      </c>
      <c r="E227" s="296">
        <v>13.55</v>
      </c>
      <c r="F227" s="71"/>
      <c r="G227" s="72">
        <f t="shared" si="9"/>
        <v>0</v>
      </c>
    </row>
    <row r="228" spans="2:7" ht="48" customHeight="1">
      <c r="B228" s="66">
        <v>206</v>
      </c>
      <c r="C228" s="88" t="s">
        <v>211</v>
      </c>
      <c r="D228" s="89" t="s">
        <v>27</v>
      </c>
      <c r="E228" s="296">
        <v>3</v>
      </c>
      <c r="F228" s="71"/>
      <c r="G228" s="72">
        <f t="shared" si="9"/>
        <v>0</v>
      </c>
    </row>
    <row r="229" spans="2:7" ht="46.5" customHeight="1">
      <c r="B229" s="66">
        <v>207</v>
      </c>
      <c r="C229" s="88" t="s">
        <v>212</v>
      </c>
      <c r="D229" s="89" t="s">
        <v>27</v>
      </c>
      <c r="E229" s="296">
        <v>1</v>
      </c>
      <c r="F229" s="71"/>
      <c r="G229" s="72">
        <f t="shared" si="9"/>
        <v>0</v>
      </c>
    </row>
    <row r="230" spans="2:7" ht="57.75" customHeight="1">
      <c r="B230" s="66">
        <v>208</v>
      </c>
      <c r="C230" s="88" t="s">
        <v>233</v>
      </c>
      <c r="D230" s="89" t="s">
        <v>27</v>
      </c>
      <c r="E230" s="296">
        <v>1</v>
      </c>
      <c r="F230" s="71"/>
      <c r="G230" s="72">
        <f t="shared" si="9"/>
        <v>0</v>
      </c>
    </row>
    <row r="231" spans="2:7" ht="39.950000000000003" customHeight="1">
      <c r="B231" s="66"/>
      <c r="C231" s="73" t="s">
        <v>847</v>
      </c>
      <c r="D231" s="74"/>
      <c r="E231" s="296"/>
      <c r="F231" s="75"/>
      <c r="G231" s="76">
        <f>SUBTOTAL(109,G214:G230)</f>
        <v>0</v>
      </c>
    </row>
    <row r="232" spans="2:7" ht="39.950000000000003" customHeight="1">
      <c r="B232" s="51" t="s">
        <v>95</v>
      </c>
      <c r="C232" s="289" t="s">
        <v>1008</v>
      </c>
      <c r="D232" s="68"/>
      <c r="E232" s="77"/>
      <c r="F232" s="75"/>
      <c r="G232" s="72" t="s">
        <v>100</v>
      </c>
    </row>
    <row r="233" spans="2:7" ht="39.950000000000003" customHeight="1">
      <c r="B233" s="66">
        <v>209</v>
      </c>
      <c r="C233" s="88" t="s">
        <v>593</v>
      </c>
      <c r="D233" s="89" t="s">
        <v>14</v>
      </c>
      <c r="E233" s="296">
        <v>224.64</v>
      </c>
      <c r="F233" s="71"/>
      <c r="G233" s="72">
        <f t="shared" ref="G233:G265" si="10">ROUND(E233*F233,2)</f>
        <v>0</v>
      </c>
    </row>
    <row r="234" spans="2:7" ht="65.25" customHeight="1">
      <c r="B234" s="66">
        <v>210</v>
      </c>
      <c r="C234" s="294" t="s">
        <v>839</v>
      </c>
      <c r="D234" s="89" t="s">
        <v>14</v>
      </c>
      <c r="E234" s="296">
        <v>39.64</v>
      </c>
      <c r="F234" s="71"/>
      <c r="G234" s="72">
        <f t="shared" si="10"/>
        <v>0</v>
      </c>
    </row>
    <row r="235" spans="2:7" ht="53.25" customHeight="1">
      <c r="B235" s="66">
        <v>211</v>
      </c>
      <c r="C235" s="88" t="s">
        <v>594</v>
      </c>
      <c r="D235" s="89" t="s">
        <v>8</v>
      </c>
      <c r="E235" s="296">
        <v>587.29999999999995</v>
      </c>
      <c r="F235" s="71"/>
      <c r="G235" s="72">
        <f t="shared" si="10"/>
        <v>0</v>
      </c>
    </row>
    <row r="236" spans="2:7" ht="39.950000000000003" customHeight="1">
      <c r="B236" s="66">
        <v>212</v>
      </c>
      <c r="C236" s="88" t="s">
        <v>182</v>
      </c>
      <c r="D236" s="89" t="s">
        <v>8</v>
      </c>
      <c r="E236" s="296">
        <v>188.78</v>
      </c>
      <c r="F236" s="71"/>
      <c r="G236" s="72">
        <f t="shared" si="10"/>
        <v>0</v>
      </c>
    </row>
    <row r="237" spans="2:7" ht="39.950000000000003" customHeight="1">
      <c r="B237" s="66">
        <v>213</v>
      </c>
      <c r="C237" s="88" t="s">
        <v>70</v>
      </c>
      <c r="D237" s="89" t="s">
        <v>14</v>
      </c>
      <c r="E237" s="296">
        <v>71.87</v>
      </c>
      <c r="F237" s="71"/>
      <c r="G237" s="72">
        <f t="shared" si="10"/>
        <v>0</v>
      </c>
    </row>
    <row r="238" spans="2:7" ht="39.950000000000003" customHeight="1">
      <c r="B238" s="66">
        <v>214</v>
      </c>
      <c r="C238" s="88" t="s">
        <v>595</v>
      </c>
      <c r="D238" s="89" t="s">
        <v>14</v>
      </c>
      <c r="E238" s="296">
        <v>162.81</v>
      </c>
      <c r="F238" s="71"/>
      <c r="G238" s="72">
        <f t="shared" si="10"/>
        <v>0</v>
      </c>
    </row>
    <row r="239" spans="2:7" ht="59.25" customHeight="1">
      <c r="B239" s="66">
        <v>215</v>
      </c>
      <c r="C239" s="295" t="s">
        <v>840</v>
      </c>
      <c r="D239" s="89" t="s">
        <v>14</v>
      </c>
      <c r="E239" s="296">
        <v>101.47</v>
      </c>
      <c r="F239" s="71"/>
      <c r="G239" s="72">
        <f t="shared" si="10"/>
        <v>0</v>
      </c>
    </row>
    <row r="240" spans="2:7" ht="51" customHeight="1">
      <c r="B240" s="66">
        <v>216</v>
      </c>
      <c r="C240" s="88" t="s">
        <v>183</v>
      </c>
      <c r="D240" s="89" t="s">
        <v>11</v>
      </c>
      <c r="E240" s="296">
        <v>209.7</v>
      </c>
      <c r="F240" s="71"/>
      <c r="G240" s="72">
        <f t="shared" si="10"/>
        <v>0</v>
      </c>
    </row>
    <row r="241" spans="2:7" ht="64.5" customHeight="1">
      <c r="B241" s="66">
        <v>217</v>
      </c>
      <c r="C241" s="88" t="s">
        <v>184</v>
      </c>
      <c r="D241" s="89" t="s">
        <v>11</v>
      </c>
      <c r="E241" s="296">
        <v>191.3</v>
      </c>
      <c r="F241" s="71"/>
      <c r="G241" s="72">
        <f t="shared" si="10"/>
        <v>0</v>
      </c>
    </row>
    <row r="242" spans="2:7" ht="39.950000000000003" customHeight="1">
      <c r="B242" s="66">
        <v>218</v>
      </c>
      <c r="C242" s="88" t="s">
        <v>187</v>
      </c>
      <c r="D242" s="89" t="s">
        <v>28</v>
      </c>
      <c r="E242" s="296">
        <v>5</v>
      </c>
      <c r="F242" s="71"/>
      <c r="G242" s="72">
        <f t="shared" si="10"/>
        <v>0</v>
      </c>
    </row>
    <row r="243" spans="2:7" ht="39.950000000000003" customHeight="1">
      <c r="B243" s="66">
        <v>219</v>
      </c>
      <c r="C243" s="88" t="s">
        <v>234</v>
      </c>
      <c r="D243" s="89" t="s">
        <v>27</v>
      </c>
      <c r="E243" s="296">
        <v>1</v>
      </c>
      <c r="F243" s="71"/>
      <c r="G243" s="72">
        <f t="shared" si="10"/>
        <v>0</v>
      </c>
    </row>
    <row r="244" spans="2:7" ht="39.950000000000003" customHeight="1">
      <c r="B244" s="66">
        <v>220</v>
      </c>
      <c r="C244" s="88" t="s">
        <v>189</v>
      </c>
      <c r="D244" s="89" t="s">
        <v>71</v>
      </c>
      <c r="E244" s="296">
        <v>25</v>
      </c>
      <c r="F244" s="71"/>
      <c r="G244" s="72">
        <f t="shared" si="10"/>
        <v>0</v>
      </c>
    </row>
    <row r="245" spans="2:7" ht="60.75" customHeight="1">
      <c r="B245" s="66">
        <v>221</v>
      </c>
      <c r="C245" s="88" t="s">
        <v>190</v>
      </c>
      <c r="D245" s="89" t="s">
        <v>11</v>
      </c>
      <c r="E245" s="296">
        <v>6.1</v>
      </c>
      <c r="F245" s="71"/>
      <c r="G245" s="72">
        <f t="shared" si="10"/>
        <v>0</v>
      </c>
    </row>
    <row r="246" spans="2:7" ht="54" customHeight="1">
      <c r="B246" s="66">
        <v>222</v>
      </c>
      <c r="C246" s="88" t="s">
        <v>191</v>
      </c>
      <c r="D246" s="89" t="s">
        <v>27</v>
      </c>
      <c r="E246" s="296">
        <v>2</v>
      </c>
      <c r="F246" s="71"/>
      <c r="G246" s="72">
        <f t="shared" si="10"/>
        <v>0</v>
      </c>
    </row>
    <row r="247" spans="2:7" ht="57.75" customHeight="1">
      <c r="B247" s="66">
        <v>223</v>
      </c>
      <c r="C247" s="88" t="s">
        <v>190</v>
      </c>
      <c r="D247" s="89" t="s">
        <v>11</v>
      </c>
      <c r="E247" s="296">
        <v>6</v>
      </c>
      <c r="F247" s="71"/>
      <c r="G247" s="72">
        <f t="shared" si="10"/>
        <v>0</v>
      </c>
    </row>
    <row r="248" spans="2:7" ht="39.950000000000003" customHeight="1">
      <c r="B248" s="66">
        <v>224</v>
      </c>
      <c r="C248" s="88" t="s">
        <v>191</v>
      </c>
      <c r="D248" s="89" t="s">
        <v>27</v>
      </c>
      <c r="E248" s="296">
        <v>4</v>
      </c>
      <c r="F248" s="71"/>
      <c r="G248" s="72">
        <f t="shared" si="10"/>
        <v>0</v>
      </c>
    </row>
    <row r="249" spans="2:7" ht="69.75" customHeight="1">
      <c r="B249" s="66">
        <v>225</v>
      </c>
      <c r="C249" s="88" t="s">
        <v>192</v>
      </c>
      <c r="D249" s="89" t="s">
        <v>11</v>
      </c>
      <c r="E249" s="296">
        <v>18.399999999999999</v>
      </c>
      <c r="F249" s="71"/>
      <c r="G249" s="72">
        <f t="shared" si="10"/>
        <v>0</v>
      </c>
    </row>
    <row r="250" spans="2:7" ht="39.950000000000003" customHeight="1">
      <c r="B250" s="66">
        <v>226</v>
      </c>
      <c r="C250" s="88" t="s">
        <v>235</v>
      </c>
      <c r="D250" s="89" t="s">
        <v>28</v>
      </c>
      <c r="E250" s="296">
        <v>2</v>
      </c>
      <c r="F250" s="71"/>
      <c r="G250" s="72">
        <f t="shared" si="10"/>
        <v>0</v>
      </c>
    </row>
    <row r="251" spans="2:7" ht="39.950000000000003" customHeight="1">
      <c r="B251" s="66">
        <v>227</v>
      </c>
      <c r="C251" s="88" t="s">
        <v>194</v>
      </c>
      <c r="D251" s="89" t="s">
        <v>71</v>
      </c>
      <c r="E251" s="296">
        <v>4</v>
      </c>
      <c r="F251" s="71"/>
      <c r="G251" s="72">
        <f t="shared" si="10"/>
        <v>0</v>
      </c>
    </row>
    <row r="252" spans="2:7" ht="57.75" customHeight="1">
      <c r="B252" s="66">
        <v>228</v>
      </c>
      <c r="C252" s="88" t="s">
        <v>195</v>
      </c>
      <c r="D252" s="89" t="s">
        <v>11</v>
      </c>
      <c r="E252" s="296">
        <v>8</v>
      </c>
      <c r="F252" s="71"/>
      <c r="G252" s="72">
        <f t="shared" si="10"/>
        <v>0</v>
      </c>
    </row>
    <row r="253" spans="2:7" ht="39.950000000000003" customHeight="1">
      <c r="B253" s="66">
        <v>229</v>
      </c>
      <c r="C253" s="88" t="s">
        <v>196</v>
      </c>
      <c r="D253" s="89" t="s">
        <v>27</v>
      </c>
      <c r="E253" s="296">
        <v>2</v>
      </c>
      <c r="F253" s="71"/>
      <c r="G253" s="72">
        <f t="shared" si="10"/>
        <v>0</v>
      </c>
    </row>
    <row r="254" spans="2:7" ht="39.950000000000003" customHeight="1">
      <c r="B254" s="66">
        <v>230</v>
      </c>
      <c r="C254" s="88" t="s">
        <v>202</v>
      </c>
      <c r="D254" s="89" t="s">
        <v>11</v>
      </c>
      <c r="E254" s="296">
        <v>209.7</v>
      </c>
      <c r="F254" s="71"/>
      <c r="G254" s="72">
        <f t="shared" si="10"/>
        <v>0</v>
      </c>
    </row>
    <row r="255" spans="2:7" ht="60" customHeight="1">
      <c r="B255" s="66">
        <v>231</v>
      </c>
      <c r="C255" s="88" t="s">
        <v>236</v>
      </c>
      <c r="D255" s="89" t="s">
        <v>11</v>
      </c>
      <c r="E255" s="296">
        <v>200</v>
      </c>
      <c r="F255" s="71"/>
      <c r="G255" s="72">
        <f t="shared" si="10"/>
        <v>0</v>
      </c>
    </row>
    <row r="256" spans="2:7" ht="85.5" customHeight="1">
      <c r="B256" s="66">
        <v>232</v>
      </c>
      <c r="C256" s="88" t="s">
        <v>205</v>
      </c>
      <c r="D256" s="89" t="s">
        <v>28</v>
      </c>
      <c r="E256" s="296">
        <v>1</v>
      </c>
      <c r="F256" s="71"/>
      <c r="G256" s="72">
        <f t="shared" si="10"/>
        <v>0</v>
      </c>
    </row>
    <row r="257" spans="2:7" ht="39.950000000000003" customHeight="1">
      <c r="B257" s="66">
        <v>233</v>
      </c>
      <c r="C257" s="88" t="s">
        <v>194</v>
      </c>
      <c r="D257" s="89" t="s">
        <v>71</v>
      </c>
      <c r="E257" s="296">
        <v>2</v>
      </c>
      <c r="F257" s="71"/>
      <c r="G257" s="72">
        <f t="shared" si="10"/>
        <v>0</v>
      </c>
    </row>
    <row r="258" spans="2:7" ht="39.950000000000003" customHeight="1">
      <c r="B258" s="66">
        <v>234</v>
      </c>
      <c r="C258" s="88" t="s">
        <v>204</v>
      </c>
      <c r="D258" s="89" t="s">
        <v>55</v>
      </c>
      <c r="E258" s="296">
        <v>1</v>
      </c>
      <c r="F258" s="71"/>
      <c r="G258" s="72">
        <f t="shared" si="10"/>
        <v>0</v>
      </c>
    </row>
    <row r="259" spans="2:7" ht="39.950000000000003" customHeight="1">
      <c r="B259" s="66">
        <v>235</v>
      </c>
      <c r="C259" s="88" t="s">
        <v>69</v>
      </c>
      <c r="D259" s="89" t="s">
        <v>14</v>
      </c>
      <c r="E259" s="296">
        <v>0.1</v>
      </c>
      <c r="F259" s="71"/>
      <c r="G259" s="72">
        <f t="shared" si="10"/>
        <v>0</v>
      </c>
    </row>
    <row r="260" spans="2:7" ht="48" customHeight="1">
      <c r="B260" s="66">
        <v>236</v>
      </c>
      <c r="C260" s="88" t="s">
        <v>207</v>
      </c>
      <c r="D260" s="89" t="s">
        <v>27</v>
      </c>
      <c r="E260" s="296">
        <v>4</v>
      </c>
      <c r="F260" s="71"/>
      <c r="G260" s="72">
        <f t="shared" si="10"/>
        <v>0</v>
      </c>
    </row>
    <row r="261" spans="2:7" ht="39.950000000000003" customHeight="1">
      <c r="B261" s="66">
        <v>237</v>
      </c>
      <c r="C261" s="88" t="s">
        <v>209</v>
      </c>
      <c r="D261" s="89" t="s">
        <v>27</v>
      </c>
      <c r="E261" s="296">
        <v>2</v>
      </c>
      <c r="F261" s="71"/>
      <c r="G261" s="72">
        <f t="shared" si="10"/>
        <v>0</v>
      </c>
    </row>
    <row r="262" spans="2:7" ht="49.5" customHeight="1">
      <c r="B262" s="66">
        <v>238</v>
      </c>
      <c r="C262" s="88" t="s">
        <v>237</v>
      </c>
      <c r="D262" s="89" t="s">
        <v>27</v>
      </c>
      <c r="E262" s="296">
        <v>1</v>
      </c>
      <c r="F262" s="71"/>
      <c r="G262" s="72">
        <f t="shared" si="10"/>
        <v>0</v>
      </c>
    </row>
    <row r="263" spans="2:7" ht="39.950000000000003" customHeight="1">
      <c r="B263" s="66">
        <v>239</v>
      </c>
      <c r="C263" s="88" t="s">
        <v>210</v>
      </c>
      <c r="D263" s="89" t="s">
        <v>40</v>
      </c>
      <c r="E263" s="296">
        <v>2</v>
      </c>
      <c r="F263" s="71"/>
      <c r="G263" s="72">
        <f t="shared" si="10"/>
        <v>0</v>
      </c>
    </row>
    <row r="264" spans="2:7" ht="54.75" customHeight="1">
      <c r="B264" s="66">
        <v>240</v>
      </c>
      <c r="C264" s="88" t="s">
        <v>211</v>
      </c>
      <c r="D264" s="89" t="s">
        <v>27</v>
      </c>
      <c r="E264" s="296">
        <v>2</v>
      </c>
      <c r="F264" s="71"/>
      <c r="G264" s="72">
        <f t="shared" si="10"/>
        <v>0</v>
      </c>
    </row>
    <row r="265" spans="2:7" ht="54" customHeight="1">
      <c r="B265" s="66">
        <v>241</v>
      </c>
      <c r="C265" s="88" t="s">
        <v>214</v>
      </c>
      <c r="D265" s="89" t="s">
        <v>27</v>
      </c>
      <c r="E265" s="296">
        <v>2</v>
      </c>
      <c r="F265" s="71"/>
      <c r="G265" s="72">
        <f t="shared" si="10"/>
        <v>0</v>
      </c>
    </row>
    <row r="266" spans="2:7" ht="39.950000000000003" customHeight="1">
      <c r="B266" s="66"/>
      <c r="C266" s="73" t="s">
        <v>238</v>
      </c>
      <c r="D266" s="74"/>
      <c r="E266" s="296"/>
      <c r="F266" s="75"/>
      <c r="G266" s="76">
        <f>SUBTOTAL(109,G233:G265)</f>
        <v>0</v>
      </c>
    </row>
    <row r="267" spans="2:7" ht="39.950000000000003" customHeight="1">
      <c r="B267" s="51" t="s">
        <v>96</v>
      </c>
      <c r="C267" s="289" t="s">
        <v>1009</v>
      </c>
      <c r="D267" s="68"/>
      <c r="E267" s="77"/>
      <c r="F267" s="75"/>
      <c r="G267" s="72" t="s">
        <v>100</v>
      </c>
    </row>
    <row r="268" spans="2:7" ht="39.950000000000003" customHeight="1">
      <c r="B268" s="66">
        <v>242</v>
      </c>
      <c r="C268" s="88" t="s">
        <v>593</v>
      </c>
      <c r="D268" s="89" t="s">
        <v>14</v>
      </c>
      <c r="E268" s="296">
        <v>26.03</v>
      </c>
      <c r="F268" s="71"/>
      <c r="G268" s="72">
        <f t="shared" ref="G268:G285" si="11">ROUND(E268*F268,2)</f>
        <v>0</v>
      </c>
    </row>
    <row r="269" spans="2:7" ht="61.5" customHeight="1">
      <c r="B269" s="66">
        <v>243</v>
      </c>
      <c r="C269" s="294" t="s">
        <v>839</v>
      </c>
      <c r="D269" s="89" t="s">
        <v>14</v>
      </c>
      <c r="E269" s="296">
        <v>4.59</v>
      </c>
      <c r="F269" s="71"/>
      <c r="G269" s="72">
        <f t="shared" si="11"/>
        <v>0</v>
      </c>
    </row>
    <row r="270" spans="2:7" ht="60.75" customHeight="1">
      <c r="B270" s="66">
        <v>244</v>
      </c>
      <c r="C270" s="88" t="s">
        <v>594</v>
      </c>
      <c r="D270" s="89" t="s">
        <v>8</v>
      </c>
      <c r="E270" s="296">
        <v>68.040000000000006</v>
      </c>
      <c r="F270" s="71"/>
      <c r="G270" s="72">
        <f t="shared" si="11"/>
        <v>0</v>
      </c>
    </row>
    <row r="271" spans="2:7" ht="39.950000000000003" customHeight="1">
      <c r="B271" s="66">
        <v>245</v>
      </c>
      <c r="C271" s="88" t="s">
        <v>182</v>
      </c>
      <c r="D271" s="89" t="s">
        <v>8</v>
      </c>
      <c r="E271" s="296">
        <v>17.010000000000002</v>
      </c>
      <c r="F271" s="71"/>
      <c r="G271" s="72">
        <f t="shared" si="11"/>
        <v>0</v>
      </c>
    </row>
    <row r="272" spans="2:7" ht="39.950000000000003" customHeight="1">
      <c r="B272" s="66">
        <v>246</v>
      </c>
      <c r="C272" s="88" t="s">
        <v>70</v>
      </c>
      <c r="D272" s="89" t="s">
        <v>14</v>
      </c>
      <c r="E272" s="296">
        <v>7.67</v>
      </c>
      <c r="F272" s="71"/>
      <c r="G272" s="72">
        <f t="shared" si="11"/>
        <v>0</v>
      </c>
    </row>
    <row r="273" spans="2:7" ht="39.950000000000003" customHeight="1">
      <c r="B273" s="66">
        <v>247</v>
      </c>
      <c r="C273" s="88" t="s">
        <v>595</v>
      </c>
      <c r="D273" s="89" t="s">
        <v>14</v>
      </c>
      <c r="E273" s="296">
        <v>19.899999999999999</v>
      </c>
      <c r="F273" s="71"/>
      <c r="G273" s="72">
        <f t="shared" si="11"/>
        <v>0</v>
      </c>
    </row>
    <row r="274" spans="2:7" ht="54.75" customHeight="1">
      <c r="B274" s="66">
        <v>248</v>
      </c>
      <c r="C274" s="295" t="s">
        <v>840</v>
      </c>
      <c r="D274" s="89" t="s">
        <v>14</v>
      </c>
      <c r="E274" s="296">
        <v>10.72</v>
      </c>
      <c r="F274" s="71"/>
      <c r="G274" s="72">
        <f t="shared" si="11"/>
        <v>0</v>
      </c>
    </row>
    <row r="275" spans="2:7" ht="56.25" customHeight="1">
      <c r="B275" s="66">
        <v>249</v>
      </c>
      <c r="C275" s="88" t="s">
        <v>183</v>
      </c>
      <c r="D275" s="89" t="s">
        <v>11</v>
      </c>
      <c r="E275" s="296">
        <v>19.75</v>
      </c>
      <c r="F275" s="71"/>
      <c r="G275" s="72">
        <f t="shared" si="11"/>
        <v>0</v>
      </c>
    </row>
    <row r="276" spans="2:7" ht="68.25" customHeight="1">
      <c r="B276" s="66">
        <v>250</v>
      </c>
      <c r="C276" s="88" t="s">
        <v>239</v>
      </c>
      <c r="D276" s="89" t="s">
        <v>11</v>
      </c>
      <c r="E276" s="296">
        <v>18.899999999999999</v>
      </c>
      <c r="F276" s="71"/>
      <c r="G276" s="72">
        <f t="shared" si="11"/>
        <v>0</v>
      </c>
    </row>
    <row r="277" spans="2:7" ht="39.950000000000003" customHeight="1">
      <c r="B277" s="66">
        <v>251</v>
      </c>
      <c r="C277" s="88" t="s">
        <v>240</v>
      </c>
      <c r="D277" s="89" t="s">
        <v>28</v>
      </c>
      <c r="E277" s="296">
        <v>4</v>
      </c>
      <c r="F277" s="71"/>
      <c r="G277" s="72">
        <f t="shared" si="11"/>
        <v>0</v>
      </c>
    </row>
    <row r="278" spans="2:7" ht="39.950000000000003" customHeight="1">
      <c r="B278" s="66">
        <v>252</v>
      </c>
      <c r="C278" s="88" t="s">
        <v>241</v>
      </c>
      <c r="D278" s="89" t="s">
        <v>71</v>
      </c>
      <c r="E278" s="296">
        <v>10</v>
      </c>
      <c r="F278" s="71"/>
      <c r="G278" s="72">
        <f t="shared" si="11"/>
        <v>0</v>
      </c>
    </row>
    <row r="279" spans="2:7" ht="56.25" customHeight="1">
      <c r="B279" s="66">
        <v>253</v>
      </c>
      <c r="C279" s="88" t="s">
        <v>227</v>
      </c>
      <c r="D279" s="89" t="s">
        <v>11</v>
      </c>
      <c r="E279" s="296">
        <v>11.5</v>
      </c>
      <c r="F279" s="71"/>
      <c r="G279" s="72">
        <f t="shared" si="11"/>
        <v>0</v>
      </c>
    </row>
    <row r="280" spans="2:7" ht="39.950000000000003" customHeight="1">
      <c r="B280" s="66">
        <v>254</v>
      </c>
      <c r="C280" s="88" t="s">
        <v>228</v>
      </c>
      <c r="D280" s="89" t="s">
        <v>27</v>
      </c>
      <c r="E280" s="296">
        <v>2</v>
      </c>
      <c r="F280" s="71"/>
      <c r="G280" s="72">
        <f t="shared" si="11"/>
        <v>0</v>
      </c>
    </row>
    <row r="281" spans="2:7" ht="39.950000000000003" customHeight="1">
      <c r="B281" s="66">
        <v>255</v>
      </c>
      <c r="C281" s="88" t="s">
        <v>242</v>
      </c>
      <c r="D281" s="89" t="s">
        <v>11</v>
      </c>
      <c r="E281" s="296">
        <v>18.899999999999999</v>
      </c>
      <c r="F281" s="71"/>
      <c r="G281" s="72">
        <f t="shared" si="11"/>
        <v>0</v>
      </c>
    </row>
    <row r="282" spans="2:7" ht="39.950000000000003" customHeight="1">
      <c r="B282" s="66">
        <v>256</v>
      </c>
      <c r="C282" s="88" t="s">
        <v>243</v>
      </c>
      <c r="D282" s="89" t="s">
        <v>40</v>
      </c>
      <c r="E282" s="296">
        <v>4</v>
      </c>
      <c r="F282" s="71"/>
      <c r="G282" s="72">
        <f t="shared" si="11"/>
        <v>0</v>
      </c>
    </row>
    <row r="283" spans="2:7" ht="51" customHeight="1">
      <c r="B283" s="66">
        <v>257</v>
      </c>
      <c r="C283" s="88" t="s">
        <v>244</v>
      </c>
      <c r="D283" s="89" t="s">
        <v>27</v>
      </c>
      <c r="E283" s="296">
        <v>4</v>
      </c>
      <c r="F283" s="71"/>
      <c r="G283" s="72">
        <f t="shared" si="11"/>
        <v>0</v>
      </c>
    </row>
    <row r="284" spans="2:7" ht="54" customHeight="1">
      <c r="B284" s="66">
        <v>258</v>
      </c>
      <c r="C284" s="88" t="s">
        <v>245</v>
      </c>
      <c r="D284" s="89" t="s">
        <v>27</v>
      </c>
      <c r="E284" s="296">
        <v>2</v>
      </c>
      <c r="F284" s="71"/>
      <c r="G284" s="72">
        <f t="shared" si="11"/>
        <v>0</v>
      </c>
    </row>
    <row r="285" spans="2:7" ht="39.950000000000003" customHeight="1">
      <c r="B285" s="66">
        <v>259</v>
      </c>
      <c r="C285" s="88" t="s">
        <v>246</v>
      </c>
      <c r="D285" s="89" t="s">
        <v>28</v>
      </c>
      <c r="E285" s="296">
        <v>2</v>
      </c>
      <c r="F285" s="71"/>
      <c r="G285" s="72">
        <f t="shared" si="11"/>
        <v>0</v>
      </c>
    </row>
    <row r="286" spans="2:7" ht="39.950000000000003" customHeight="1">
      <c r="B286" s="66"/>
      <c r="C286" s="73" t="s">
        <v>848</v>
      </c>
      <c r="D286" s="74"/>
      <c r="E286" s="296"/>
      <c r="F286" s="75"/>
      <c r="G286" s="76">
        <f>SUBTOTAL(109,G268:G285)</f>
        <v>0</v>
      </c>
    </row>
    <row r="287" spans="2:7" ht="39.950000000000003" customHeight="1">
      <c r="B287" s="51" t="s">
        <v>101</v>
      </c>
      <c r="C287" s="78" t="s">
        <v>849</v>
      </c>
      <c r="D287" s="79"/>
      <c r="E287" s="80"/>
      <c r="F287" s="75"/>
      <c r="G287" s="72" t="s">
        <v>100</v>
      </c>
    </row>
    <row r="288" spans="2:7" ht="39.950000000000003" customHeight="1">
      <c r="B288" s="66">
        <v>260</v>
      </c>
      <c r="C288" s="88" t="s">
        <v>593</v>
      </c>
      <c r="D288" s="89" t="s">
        <v>14</v>
      </c>
      <c r="E288" s="296">
        <v>24.17</v>
      </c>
      <c r="F288" s="71"/>
      <c r="G288" s="72">
        <f t="shared" ref="G288:G318" si="12">ROUND(E288*F288,2)</f>
        <v>0</v>
      </c>
    </row>
    <row r="289" spans="2:7" ht="60.75" customHeight="1">
      <c r="B289" s="66">
        <v>261</v>
      </c>
      <c r="C289" s="294" t="s">
        <v>839</v>
      </c>
      <c r="D289" s="89" t="s">
        <v>14</v>
      </c>
      <c r="E289" s="296">
        <v>4.2699999999999996</v>
      </c>
      <c r="F289" s="71"/>
      <c r="G289" s="72">
        <f t="shared" si="12"/>
        <v>0</v>
      </c>
    </row>
    <row r="290" spans="2:7" ht="51" customHeight="1">
      <c r="B290" s="66">
        <v>262</v>
      </c>
      <c r="C290" s="88" t="s">
        <v>594</v>
      </c>
      <c r="D290" s="89" t="s">
        <v>8</v>
      </c>
      <c r="E290" s="296">
        <v>63.2</v>
      </c>
      <c r="F290" s="71"/>
      <c r="G290" s="72">
        <f t="shared" si="12"/>
        <v>0</v>
      </c>
    </row>
    <row r="291" spans="2:7" ht="39.950000000000003" customHeight="1">
      <c r="B291" s="66">
        <v>263</v>
      </c>
      <c r="C291" s="88" t="s">
        <v>182</v>
      </c>
      <c r="D291" s="89" t="s">
        <v>8</v>
      </c>
      <c r="E291" s="296">
        <v>17.78</v>
      </c>
      <c r="F291" s="71"/>
      <c r="G291" s="72">
        <f t="shared" si="12"/>
        <v>0</v>
      </c>
    </row>
    <row r="292" spans="2:7" ht="39.950000000000003" customHeight="1">
      <c r="B292" s="66">
        <v>264</v>
      </c>
      <c r="C292" s="88" t="s">
        <v>70</v>
      </c>
      <c r="D292" s="89" t="s">
        <v>14</v>
      </c>
      <c r="E292" s="296">
        <v>6.83</v>
      </c>
      <c r="F292" s="71"/>
      <c r="G292" s="72">
        <f t="shared" si="12"/>
        <v>0</v>
      </c>
    </row>
    <row r="293" spans="2:7" ht="39.950000000000003" customHeight="1">
      <c r="B293" s="66">
        <v>265</v>
      </c>
      <c r="C293" s="88" t="s">
        <v>595</v>
      </c>
      <c r="D293" s="89" t="s">
        <v>14</v>
      </c>
      <c r="E293" s="296">
        <v>18.850000000000001</v>
      </c>
      <c r="F293" s="71"/>
      <c r="G293" s="72">
        <f t="shared" si="12"/>
        <v>0</v>
      </c>
    </row>
    <row r="294" spans="2:7" ht="59.25" customHeight="1">
      <c r="B294" s="66">
        <v>266</v>
      </c>
      <c r="C294" s="295" t="s">
        <v>840</v>
      </c>
      <c r="D294" s="89" t="s">
        <v>14</v>
      </c>
      <c r="E294" s="296">
        <v>9.59</v>
      </c>
      <c r="F294" s="71"/>
      <c r="G294" s="72">
        <f t="shared" si="12"/>
        <v>0</v>
      </c>
    </row>
    <row r="295" spans="2:7" ht="53.25" customHeight="1">
      <c r="B295" s="66">
        <v>267</v>
      </c>
      <c r="C295" s="88" t="s">
        <v>183</v>
      </c>
      <c r="D295" s="89" t="s">
        <v>11</v>
      </c>
      <c r="E295" s="296">
        <v>19.75</v>
      </c>
      <c r="F295" s="71"/>
      <c r="G295" s="72">
        <f t="shared" si="12"/>
        <v>0</v>
      </c>
    </row>
    <row r="296" spans="2:7" ht="63.75" customHeight="1">
      <c r="B296" s="66">
        <v>268</v>
      </c>
      <c r="C296" s="88" t="s">
        <v>184</v>
      </c>
      <c r="D296" s="89" t="s">
        <v>11</v>
      </c>
      <c r="E296" s="296">
        <v>19.75</v>
      </c>
      <c r="F296" s="71"/>
      <c r="G296" s="72">
        <f t="shared" si="12"/>
        <v>0</v>
      </c>
    </row>
    <row r="297" spans="2:7" ht="39.950000000000003" customHeight="1">
      <c r="B297" s="66">
        <v>269</v>
      </c>
      <c r="C297" s="88" t="s">
        <v>187</v>
      </c>
      <c r="D297" s="89" t="s">
        <v>28</v>
      </c>
      <c r="E297" s="296">
        <v>4</v>
      </c>
      <c r="F297" s="71"/>
      <c r="G297" s="72">
        <f t="shared" si="12"/>
        <v>0</v>
      </c>
    </row>
    <row r="298" spans="2:7" ht="39.950000000000003" customHeight="1">
      <c r="B298" s="66">
        <v>270</v>
      </c>
      <c r="C298" s="88" t="s">
        <v>189</v>
      </c>
      <c r="D298" s="89" t="s">
        <v>71</v>
      </c>
      <c r="E298" s="296">
        <v>8</v>
      </c>
      <c r="F298" s="71"/>
      <c r="G298" s="72">
        <f t="shared" si="12"/>
        <v>0</v>
      </c>
    </row>
    <row r="299" spans="2:7" ht="51.75" customHeight="1">
      <c r="B299" s="66">
        <v>271</v>
      </c>
      <c r="C299" s="88" t="s">
        <v>190</v>
      </c>
      <c r="D299" s="89" t="s">
        <v>11</v>
      </c>
      <c r="E299" s="296">
        <v>12</v>
      </c>
      <c r="F299" s="71"/>
      <c r="G299" s="72">
        <f t="shared" si="12"/>
        <v>0</v>
      </c>
    </row>
    <row r="300" spans="2:7" ht="39.950000000000003" customHeight="1">
      <c r="B300" s="66">
        <v>272</v>
      </c>
      <c r="C300" s="88" t="s">
        <v>191</v>
      </c>
      <c r="D300" s="89" t="s">
        <v>27</v>
      </c>
      <c r="E300" s="296">
        <v>2</v>
      </c>
      <c r="F300" s="71"/>
      <c r="G300" s="72">
        <f t="shared" si="12"/>
        <v>0</v>
      </c>
    </row>
    <row r="301" spans="2:7" ht="39.950000000000003" customHeight="1">
      <c r="B301" s="66">
        <v>273</v>
      </c>
      <c r="C301" s="88" t="s">
        <v>202</v>
      </c>
      <c r="D301" s="89" t="s">
        <v>11</v>
      </c>
      <c r="E301" s="296">
        <v>19.75</v>
      </c>
      <c r="F301" s="71"/>
      <c r="G301" s="72">
        <f t="shared" si="12"/>
        <v>0</v>
      </c>
    </row>
    <row r="302" spans="2:7" ht="44.25" customHeight="1">
      <c r="B302" s="66">
        <v>274</v>
      </c>
      <c r="C302" s="88" t="s">
        <v>207</v>
      </c>
      <c r="D302" s="89" t="s">
        <v>27</v>
      </c>
      <c r="E302" s="296">
        <v>4</v>
      </c>
      <c r="F302" s="71"/>
      <c r="G302" s="72">
        <f t="shared" si="12"/>
        <v>0</v>
      </c>
    </row>
    <row r="303" spans="2:7" ht="39.950000000000003" customHeight="1">
      <c r="B303" s="66">
        <v>275</v>
      </c>
      <c r="C303" s="88" t="s">
        <v>210</v>
      </c>
      <c r="D303" s="89" t="s">
        <v>40</v>
      </c>
      <c r="E303" s="296">
        <v>1</v>
      </c>
      <c r="F303" s="71"/>
      <c r="G303" s="72">
        <f t="shared" si="12"/>
        <v>0</v>
      </c>
    </row>
    <row r="304" spans="2:7" ht="39.950000000000003" customHeight="1">
      <c r="B304" s="66"/>
      <c r="C304" s="73" t="s">
        <v>850</v>
      </c>
      <c r="D304" s="74"/>
      <c r="E304" s="296"/>
      <c r="F304" s="75"/>
      <c r="G304" s="76">
        <f>SUBTOTAL(109,G288:G303)</f>
        <v>0</v>
      </c>
    </row>
    <row r="305" spans="2:7" ht="39.950000000000003" customHeight="1">
      <c r="B305" s="51" t="s">
        <v>102</v>
      </c>
      <c r="C305" s="78" t="s">
        <v>1010</v>
      </c>
      <c r="D305" s="79"/>
      <c r="E305" s="80"/>
      <c r="F305" s="75"/>
      <c r="G305" s="72">
        <f t="shared" si="12"/>
        <v>0</v>
      </c>
    </row>
    <row r="306" spans="2:7" ht="39.950000000000003" customHeight="1">
      <c r="B306" s="66">
        <v>276</v>
      </c>
      <c r="C306" s="88" t="s">
        <v>593</v>
      </c>
      <c r="D306" s="89" t="s">
        <v>14</v>
      </c>
      <c r="E306" s="296">
        <v>16.760000000000002</v>
      </c>
      <c r="F306" s="71"/>
      <c r="G306" s="72">
        <f t="shared" si="12"/>
        <v>0</v>
      </c>
    </row>
    <row r="307" spans="2:7" ht="61.5" customHeight="1">
      <c r="B307" s="66">
        <v>277</v>
      </c>
      <c r="C307" s="294" t="s">
        <v>839</v>
      </c>
      <c r="D307" s="89" t="s">
        <v>14</v>
      </c>
      <c r="E307" s="296">
        <v>2.96</v>
      </c>
      <c r="F307" s="71"/>
      <c r="G307" s="72">
        <f t="shared" si="12"/>
        <v>0</v>
      </c>
    </row>
    <row r="308" spans="2:7" ht="51.75" customHeight="1">
      <c r="B308" s="66">
        <v>278</v>
      </c>
      <c r="C308" s="88" t="s">
        <v>594</v>
      </c>
      <c r="D308" s="89" t="s">
        <v>8</v>
      </c>
      <c r="E308" s="296">
        <v>43.82</v>
      </c>
      <c r="F308" s="71"/>
      <c r="G308" s="72">
        <f t="shared" si="12"/>
        <v>0</v>
      </c>
    </row>
    <row r="309" spans="2:7" ht="39.950000000000003" customHeight="1">
      <c r="B309" s="66">
        <v>279</v>
      </c>
      <c r="C309" s="88" t="s">
        <v>182</v>
      </c>
      <c r="D309" s="89" t="s">
        <v>8</v>
      </c>
      <c r="E309" s="296">
        <v>14.09</v>
      </c>
      <c r="F309" s="71"/>
      <c r="G309" s="72">
        <f t="shared" si="12"/>
        <v>0</v>
      </c>
    </row>
    <row r="310" spans="2:7" ht="39.950000000000003" customHeight="1">
      <c r="B310" s="66">
        <v>280</v>
      </c>
      <c r="C310" s="88" t="s">
        <v>70</v>
      </c>
      <c r="D310" s="89" t="s">
        <v>14</v>
      </c>
      <c r="E310" s="296">
        <v>6.04</v>
      </c>
      <c r="F310" s="71"/>
      <c r="G310" s="72">
        <f t="shared" si="12"/>
        <v>0</v>
      </c>
    </row>
    <row r="311" spans="2:7" ht="39.950000000000003" customHeight="1">
      <c r="B311" s="66">
        <v>281</v>
      </c>
      <c r="C311" s="88" t="s">
        <v>595</v>
      </c>
      <c r="D311" s="89" t="s">
        <v>14</v>
      </c>
      <c r="E311" s="296">
        <v>11.28</v>
      </c>
      <c r="F311" s="71"/>
      <c r="G311" s="72">
        <f t="shared" si="12"/>
        <v>0</v>
      </c>
    </row>
    <row r="312" spans="2:7" ht="63.75" customHeight="1">
      <c r="B312" s="66">
        <v>282</v>
      </c>
      <c r="C312" s="295" t="s">
        <v>840</v>
      </c>
      <c r="D312" s="89" t="s">
        <v>14</v>
      </c>
      <c r="E312" s="296">
        <v>8.44</v>
      </c>
      <c r="F312" s="71"/>
      <c r="G312" s="72">
        <f t="shared" si="12"/>
        <v>0</v>
      </c>
    </row>
    <row r="313" spans="2:7" ht="64.5" customHeight="1">
      <c r="B313" s="66">
        <v>283</v>
      </c>
      <c r="C313" s="88" t="s">
        <v>183</v>
      </c>
      <c r="D313" s="89" t="s">
        <v>11</v>
      </c>
      <c r="E313" s="296">
        <v>15.8</v>
      </c>
      <c r="F313" s="71"/>
      <c r="G313" s="72">
        <f t="shared" si="12"/>
        <v>0</v>
      </c>
    </row>
    <row r="314" spans="2:7" ht="65.25" customHeight="1">
      <c r="B314" s="66">
        <v>284</v>
      </c>
      <c r="C314" s="88" t="s">
        <v>248</v>
      </c>
      <c r="D314" s="89" t="s">
        <v>11</v>
      </c>
      <c r="E314" s="296">
        <v>15.8</v>
      </c>
      <c r="F314" s="71"/>
      <c r="G314" s="72">
        <f t="shared" si="12"/>
        <v>0</v>
      </c>
    </row>
    <row r="315" spans="2:7" ht="39.950000000000003" customHeight="1">
      <c r="B315" s="66">
        <v>285</v>
      </c>
      <c r="C315" s="88" t="s">
        <v>249</v>
      </c>
      <c r="D315" s="89" t="s">
        <v>8</v>
      </c>
      <c r="E315" s="296">
        <v>3.5</v>
      </c>
      <c r="F315" s="71"/>
      <c r="G315" s="72">
        <f t="shared" si="12"/>
        <v>0</v>
      </c>
    </row>
    <row r="316" spans="2:7" ht="60.75" customHeight="1">
      <c r="B316" s="66">
        <v>286</v>
      </c>
      <c r="C316" s="88" t="s">
        <v>250</v>
      </c>
      <c r="D316" s="89" t="s">
        <v>8</v>
      </c>
      <c r="E316" s="296">
        <v>4</v>
      </c>
      <c r="F316" s="71"/>
      <c r="G316" s="72">
        <f t="shared" si="12"/>
        <v>0</v>
      </c>
    </row>
    <row r="317" spans="2:7" ht="39.950000000000003" customHeight="1">
      <c r="B317" s="66">
        <v>287</v>
      </c>
      <c r="C317" s="88" t="s">
        <v>251</v>
      </c>
      <c r="D317" s="89" t="s">
        <v>27</v>
      </c>
      <c r="E317" s="296">
        <v>4</v>
      </c>
      <c r="F317" s="71"/>
      <c r="G317" s="72">
        <f t="shared" si="12"/>
        <v>0</v>
      </c>
    </row>
    <row r="318" spans="2:7" ht="39.950000000000003" customHeight="1">
      <c r="B318" s="66">
        <v>288</v>
      </c>
      <c r="C318" s="88" t="s">
        <v>249</v>
      </c>
      <c r="D318" s="89" t="s">
        <v>8</v>
      </c>
      <c r="E318" s="296">
        <v>1.6</v>
      </c>
      <c r="F318" s="71"/>
      <c r="G318" s="72">
        <f t="shared" si="12"/>
        <v>0</v>
      </c>
    </row>
    <row r="319" spans="2:7" ht="39.950000000000003" customHeight="1">
      <c r="B319" s="66"/>
      <c r="C319" s="73" t="s">
        <v>247</v>
      </c>
      <c r="D319" s="74"/>
      <c r="E319" s="296"/>
      <c r="F319" s="75"/>
      <c r="G319" s="76">
        <f>SUBTOTAL(109,G306:G318)</f>
        <v>0</v>
      </c>
    </row>
    <row r="320" spans="2:7" ht="39.950000000000003" customHeight="1">
      <c r="B320" s="51" t="s">
        <v>103</v>
      </c>
      <c r="C320" s="78" t="s">
        <v>1011</v>
      </c>
      <c r="D320" s="79"/>
      <c r="E320" s="80"/>
      <c r="F320" s="75"/>
      <c r="G320" s="72" t="s">
        <v>100</v>
      </c>
    </row>
    <row r="321" spans="2:7" ht="39.950000000000003" customHeight="1">
      <c r="B321" s="66">
        <v>289</v>
      </c>
      <c r="C321" s="88" t="s">
        <v>593</v>
      </c>
      <c r="D321" s="89" t="s">
        <v>14</v>
      </c>
      <c r="E321" s="298">
        <v>18.420000000000002</v>
      </c>
      <c r="F321" s="71"/>
      <c r="G321" s="72">
        <f t="shared" ref="G321:G341" si="13">ROUND(E321*F321,2)</f>
        <v>0</v>
      </c>
    </row>
    <row r="322" spans="2:7" ht="72.75" customHeight="1">
      <c r="B322" s="66">
        <v>290</v>
      </c>
      <c r="C322" s="294" t="s">
        <v>839</v>
      </c>
      <c r="D322" s="89" t="s">
        <v>14</v>
      </c>
      <c r="E322" s="296">
        <v>3.25</v>
      </c>
      <c r="F322" s="71"/>
      <c r="G322" s="72">
        <f t="shared" si="13"/>
        <v>0</v>
      </c>
    </row>
    <row r="323" spans="2:7" ht="55.5" customHeight="1">
      <c r="B323" s="66">
        <v>291</v>
      </c>
      <c r="C323" s="88" t="s">
        <v>594</v>
      </c>
      <c r="D323" s="89" t="s">
        <v>8</v>
      </c>
      <c r="E323" s="296">
        <v>48.16</v>
      </c>
      <c r="F323" s="71"/>
      <c r="G323" s="72">
        <f t="shared" si="13"/>
        <v>0</v>
      </c>
    </row>
    <row r="324" spans="2:7" ht="39.950000000000003" customHeight="1">
      <c r="B324" s="66">
        <v>292</v>
      </c>
      <c r="C324" s="88" t="s">
        <v>182</v>
      </c>
      <c r="D324" s="89" t="s">
        <v>8</v>
      </c>
      <c r="E324" s="296">
        <v>13.55</v>
      </c>
      <c r="F324" s="71"/>
      <c r="G324" s="72">
        <f t="shared" si="13"/>
        <v>0</v>
      </c>
    </row>
    <row r="325" spans="2:7" ht="39.950000000000003" customHeight="1">
      <c r="B325" s="66">
        <v>293</v>
      </c>
      <c r="C325" s="88" t="s">
        <v>70</v>
      </c>
      <c r="D325" s="89" t="s">
        <v>14</v>
      </c>
      <c r="E325" s="296">
        <v>6.1</v>
      </c>
      <c r="F325" s="71"/>
      <c r="G325" s="72">
        <f t="shared" si="13"/>
        <v>0</v>
      </c>
    </row>
    <row r="326" spans="2:7" ht="39.950000000000003" customHeight="1">
      <c r="B326" s="66">
        <v>294</v>
      </c>
      <c r="C326" s="88" t="s">
        <v>595</v>
      </c>
      <c r="D326" s="89" t="s">
        <v>14</v>
      </c>
      <c r="E326" s="296">
        <v>13.17</v>
      </c>
      <c r="F326" s="71"/>
      <c r="G326" s="72">
        <f t="shared" si="13"/>
        <v>0</v>
      </c>
    </row>
    <row r="327" spans="2:7" ht="54.75" customHeight="1">
      <c r="B327" s="66">
        <v>295</v>
      </c>
      <c r="C327" s="295" t="s">
        <v>840</v>
      </c>
      <c r="D327" s="89" t="s">
        <v>14</v>
      </c>
      <c r="E327" s="296">
        <v>8.5</v>
      </c>
      <c r="F327" s="71"/>
      <c r="G327" s="72">
        <f t="shared" si="13"/>
        <v>0</v>
      </c>
    </row>
    <row r="328" spans="2:7" ht="54.75" customHeight="1">
      <c r="B328" s="66">
        <v>296</v>
      </c>
      <c r="C328" s="88" t="s">
        <v>183</v>
      </c>
      <c r="D328" s="89" t="s">
        <v>11</v>
      </c>
      <c r="E328" s="296">
        <v>15</v>
      </c>
      <c r="F328" s="71"/>
      <c r="G328" s="72">
        <f t="shared" si="13"/>
        <v>0</v>
      </c>
    </row>
    <row r="329" spans="2:7" ht="64.5" customHeight="1">
      <c r="B329" s="66">
        <v>297</v>
      </c>
      <c r="C329" s="88" t="s">
        <v>239</v>
      </c>
      <c r="D329" s="89" t="s">
        <v>11</v>
      </c>
      <c r="E329" s="296">
        <v>15</v>
      </c>
      <c r="F329" s="71"/>
      <c r="G329" s="72">
        <f t="shared" si="13"/>
        <v>0</v>
      </c>
    </row>
    <row r="330" spans="2:7" ht="39.950000000000003" customHeight="1">
      <c r="B330" s="66">
        <v>298</v>
      </c>
      <c r="C330" s="88" t="s">
        <v>240</v>
      </c>
      <c r="D330" s="89" t="s">
        <v>28</v>
      </c>
      <c r="E330" s="296">
        <v>3</v>
      </c>
      <c r="F330" s="71"/>
      <c r="G330" s="72">
        <f t="shared" si="13"/>
        <v>0</v>
      </c>
    </row>
    <row r="331" spans="2:7" ht="39.950000000000003" customHeight="1">
      <c r="B331" s="66">
        <v>299</v>
      </c>
      <c r="C331" s="88" t="s">
        <v>241</v>
      </c>
      <c r="D331" s="89" t="s">
        <v>71</v>
      </c>
      <c r="E331" s="296">
        <v>8</v>
      </c>
      <c r="F331" s="71"/>
      <c r="G331" s="72">
        <f t="shared" si="13"/>
        <v>0</v>
      </c>
    </row>
    <row r="332" spans="2:7" ht="55.5" customHeight="1">
      <c r="B332" s="66">
        <v>300</v>
      </c>
      <c r="C332" s="88" t="s">
        <v>227</v>
      </c>
      <c r="D332" s="89" t="s">
        <v>11</v>
      </c>
      <c r="E332" s="296">
        <v>7.8</v>
      </c>
      <c r="F332" s="71"/>
      <c r="G332" s="72">
        <f t="shared" si="13"/>
        <v>0</v>
      </c>
    </row>
    <row r="333" spans="2:7" ht="39.950000000000003" customHeight="1">
      <c r="B333" s="66">
        <v>301</v>
      </c>
      <c r="C333" s="88" t="s">
        <v>228</v>
      </c>
      <c r="D333" s="89" t="s">
        <v>27</v>
      </c>
      <c r="E333" s="296">
        <v>2</v>
      </c>
      <c r="F333" s="71"/>
      <c r="G333" s="72">
        <f t="shared" si="13"/>
        <v>0</v>
      </c>
    </row>
    <row r="334" spans="2:7" ht="39.950000000000003" customHeight="1">
      <c r="B334" s="66">
        <v>302</v>
      </c>
      <c r="C334" s="88" t="s">
        <v>242</v>
      </c>
      <c r="D334" s="89" t="s">
        <v>11</v>
      </c>
      <c r="E334" s="296">
        <v>18.899999999999999</v>
      </c>
      <c r="F334" s="71"/>
      <c r="G334" s="72">
        <f t="shared" si="13"/>
        <v>0</v>
      </c>
    </row>
    <row r="335" spans="2:7" ht="58.5" customHeight="1">
      <c r="B335" s="66">
        <v>303</v>
      </c>
      <c r="C335" s="88" t="s">
        <v>244</v>
      </c>
      <c r="D335" s="89" t="s">
        <v>27</v>
      </c>
      <c r="E335" s="296">
        <v>4</v>
      </c>
      <c r="F335" s="71"/>
      <c r="G335" s="72">
        <f t="shared" si="13"/>
        <v>0</v>
      </c>
    </row>
    <row r="336" spans="2:7" ht="60.75" customHeight="1">
      <c r="B336" s="66">
        <v>304</v>
      </c>
      <c r="C336" s="88" t="s">
        <v>245</v>
      </c>
      <c r="D336" s="89" t="s">
        <v>27</v>
      </c>
      <c r="E336" s="296">
        <v>2</v>
      </c>
      <c r="F336" s="71"/>
      <c r="G336" s="72">
        <f t="shared" si="13"/>
        <v>0</v>
      </c>
    </row>
    <row r="337" spans="2:7" ht="39.950000000000003" customHeight="1">
      <c r="B337" s="66">
        <v>305</v>
      </c>
      <c r="C337" s="88" t="s">
        <v>246</v>
      </c>
      <c r="D337" s="89" t="s">
        <v>28</v>
      </c>
      <c r="E337" s="296">
        <v>2</v>
      </c>
      <c r="F337" s="71"/>
      <c r="G337" s="72">
        <f t="shared" si="13"/>
        <v>0</v>
      </c>
    </row>
    <row r="338" spans="2:7" ht="39.950000000000003" customHeight="1">
      <c r="B338" s="66">
        <v>306</v>
      </c>
      <c r="C338" s="88" t="s">
        <v>243</v>
      </c>
      <c r="D338" s="89" t="s">
        <v>40</v>
      </c>
      <c r="E338" s="296">
        <v>1</v>
      </c>
      <c r="F338" s="71"/>
      <c r="G338" s="72">
        <f t="shared" si="13"/>
        <v>0</v>
      </c>
    </row>
    <row r="339" spans="2:7" ht="58.5" customHeight="1">
      <c r="B339" s="66">
        <v>307</v>
      </c>
      <c r="C339" s="88" t="s">
        <v>211</v>
      </c>
      <c r="D339" s="89" t="s">
        <v>27</v>
      </c>
      <c r="E339" s="296">
        <v>2</v>
      </c>
      <c r="F339" s="71"/>
      <c r="G339" s="72">
        <f t="shared" si="13"/>
        <v>0</v>
      </c>
    </row>
    <row r="340" spans="2:7" ht="58.5" customHeight="1">
      <c r="B340" s="66">
        <v>308</v>
      </c>
      <c r="C340" s="88" t="s">
        <v>214</v>
      </c>
      <c r="D340" s="89" t="s">
        <v>27</v>
      </c>
      <c r="E340" s="296">
        <v>2</v>
      </c>
      <c r="F340" s="71"/>
      <c r="G340" s="72">
        <f t="shared" si="13"/>
        <v>0</v>
      </c>
    </row>
    <row r="341" spans="2:7" ht="53.25" customHeight="1">
      <c r="B341" s="66">
        <v>309</v>
      </c>
      <c r="C341" s="88" t="s">
        <v>252</v>
      </c>
      <c r="D341" s="89" t="s">
        <v>40</v>
      </c>
      <c r="E341" s="296">
        <v>1</v>
      </c>
      <c r="F341" s="71"/>
      <c r="G341" s="72">
        <f t="shared" si="13"/>
        <v>0</v>
      </c>
    </row>
    <row r="342" spans="2:7" ht="39.950000000000003" customHeight="1">
      <c r="B342" s="66"/>
      <c r="C342" s="73" t="s">
        <v>851</v>
      </c>
      <c r="D342" s="74"/>
      <c r="E342" s="296"/>
      <c r="F342" s="75"/>
      <c r="G342" s="76">
        <f>SUBTOTAL(109,G321:G341)</f>
        <v>0</v>
      </c>
    </row>
    <row r="343" spans="2:7" ht="39.950000000000003" customHeight="1">
      <c r="B343" s="51" t="s">
        <v>104</v>
      </c>
      <c r="C343" s="289" t="s">
        <v>852</v>
      </c>
      <c r="D343" s="68"/>
      <c r="E343" s="77"/>
      <c r="F343" s="77"/>
      <c r="G343" s="70"/>
    </row>
    <row r="344" spans="2:7" ht="49.5" customHeight="1">
      <c r="B344" s="66">
        <v>310</v>
      </c>
      <c r="C344" s="88" t="s">
        <v>593</v>
      </c>
      <c r="D344" s="89" t="s">
        <v>14</v>
      </c>
      <c r="E344" s="296">
        <v>128.44999999999999</v>
      </c>
      <c r="F344" s="71"/>
      <c r="G344" s="72">
        <f>ROUND(E344*F344,2)</f>
        <v>0</v>
      </c>
    </row>
    <row r="345" spans="2:7" ht="59.25" customHeight="1">
      <c r="B345" s="66">
        <v>311</v>
      </c>
      <c r="C345" s="294" t="s">
        <v>839</v>
      </c>
      <c r="D345" s="89" t="s">
        <v>14</v>
      </c>
      <c r="E345" s="296">
        <v>22.67</v>
      </c>
      <c r="F345" s="71"/>
      <c r="G345" s="72">
        <f t="shared" ref="G345:G382" si="14">ROUND(E345*F345,2)</f>
        <v>0</v>
      </c>
    </row>
    <row r="346" spans="2:7" ht="53.25" customHeight="1">
      <c r="B346" s="66">
        <v>312</v>
      </c>
      <c r="C346" s="88" t="s">
        <v>594</v>
      </c>
      <c r="D346" s="89" t="s">
        <v>8</v>
      </c>
      <c r="E346" s="296">
        <v>335.81</v>
      </c>
      <c r="F346" s="71"/>
      <c r="G346" s="72">
        <f t="shared" si="14"/>
        <v>0</v>
      </c>
    </row>
    <row r="347" spans="2:7" ht="39.950000000000003" customHeight="1">
      <c r="B347" s="66">
        <v>313</v>
      </c>
      <c r="C347" s="88" t="s">
        <v>182</v>
      </c>
      <c r="D347" s="89" t="s">
        <v>8</v>
      </c>
      <c r="E347" s="296">
        <v>99.5</v>
      </c>
      <c r="F347" s="71"/>
      <c r="G347" s="72">
        <f t="shared" si="14"/>
        <v>0</v>
      </c>
    </row>
    <row r="348" spans="2:7" ht="39.950000000000003" customHeight="1">
      <c r="B348" s="66">
        <v>314</v>
      </c>
      <c r="C348" s="88" t="s">
        <v>70</v>
      </c>
      <c r="D348" s="89" t="s">
        <v>14</v>
      </c>
      <c r="E348" s="296">
        <v>41.3</v>
      </c>
      <c r="F348" s="71"/>
      <c r="G348" s="72">
        <f t="shared" si="14"/>
        <v>0</v>
      </c>
    </row>
    <row r="349" spans="2:7" ht="39.950000000000003" customHeight="1">
      <c r="B349" s="66">
        <v>315</v>
      </c>
      <c r="C349" s="88" t="s">
        <v>595</v>
      </c>
      <c r="D349" s="89" t="s">
        <v>14</v>
      </c>
      <c r="E349" s="296">
        <v>93.42</v>
      </c>
      <c r="F349" s="71"/>
      <c r="G349" s="72">
        <f t="shared" si="14"/>
        <v>0</v>
      </c>
    </row>
    <row r="350" spans="2:7" ht="54.75" customHeight="1">
      <c r="B350" s="66">
        <v>316</v>
      </c>
      <c r="C350" s="295" t="s">
        <v>840</v>
      </c>
      <c r="D350" s="89" t="s">
        <v>14</v>
      </c>
      <c r="E350" s="296">
        <v>57.7</v>
      </c>
      <c r="F350" s="71"/>
      <c r="G350" s="72">
        <f t="shared" si="14"/>
        <v>0</v>
      </c>
    </row>
    <row r="351" spans="2:7" ht="53.25" customHeight="1">
      <c r="B351" s="66">
        <v>317</v>
      </c>
      <c r="C351" s="88" t="s">
        <v>183</v>
      </c>
      <c r="D351" s="89" t="s">
        <v>11</v>
      </c>
      <c r="E351" s="296">
        <v>110.55</v>
      </c>
      <c r="F351" s="71"/>
      <c r="G351" s="72">
        <f t="shared" si="14"/>
        <v>0</v>
      </c>
    </row>
    <row r="352" spans="2:7" ht="60.75" customHeight="1">
      <c r="B352" s="66">
        <v>318</v>
      </c>
      <c r="C352" s="88" t="s">
        <v>239</v>
      </c>
      <c r="D352" s="89" t="s">
        <v>11</v>
      </c>
      <c r="E352" s="296">
        <v>10.4</v>
      </c>
      <c r="F352" s="71"/>
      <c r="G352" s="72">
        <f t="shared" si="14"/>
        <v>0</v>
      </c>
    </row>
    <row r="353" spans="2:7" ht="39.950000000000003" customHeight="1">
      <c r="B353" s="66">
        <v>319</v>
      </c>
      <c r="C353" s="88" t="s">
        <v>240</v>
      </c>
      <c r="D353" s="89" t="s">
        <v>28</v>
      </c>
      <c r="E353" s="296">
        <v>3</v>
      </c>
      <c r="F353" s="71"/>
      <c r="G353" s="72">
        <f t="shared" si="14"/>
        <v>0</v>
      </c>
    </row>
    <row r="354" spans="2:7" ht="39.950000000000003" customHeight="1">
      <c r="B354" s="66">
        <v>320</v>
      </c>
      <c r="C354" s="88" t="s">
        <v>253</v>
      </c>
      <c r="D354" s="89" t="s">
        <v>28</v>
      </c>
      <c r="E354" s="296">
        <v>3</v>
      </c>
      <c r="F354" s="71"/>
      <c r="G354" s="72">
        <f t="shared" si="14"/>
        <v>0</v>
      </c>
    </row>
    <row r="355" spans="2:7" ht="39.950000000000003" customHeight="1">
      <c r="B355" s="66">
        <v>321</v>
      </c>
      <c r="C355" s="88" t="s">
        <v>254</v>
      </c>
      <c r="D355" s="89" t="s">
        <v>28</v>
      </c>
      <c r="E355" s="296">
        <v>1</v>
      </c>
      <c r="F355" s="71"/>
      <c r="G355" s="72">
        <f t="shared" si="14"/>
        <v>0</v>
      </c>
    </row>
    <row r="356" spans="2:7" ht="39.950000000000003" customHeight="1">
      <c r="B356" s="66">
        <v>322</v>
      </c>
      <c r="C356" s="88" t="s">
        <v>241</v>
      </c>
      <c r="D356" s="89" t="s">
        <v>71</v>
      </c>
      <c r="E356" s="296">
        <v>14</v>
      </c>
      <c r="F356" s="71"/>
      <c r="G356" s="72">
        <f t="shared" si="14"/>
        <v>0</v>
      </c>
    </row>
    <row r="357" spans="2:7" ht="63.75" customHeight="1">
      <c r="B357" s="66">
        <v>323</v>
      </c>
      <c r="C357" s="88" t="s">
        <v>255</v>
      </c>
      <c r="D357" s="89" t="s">
        <v>11</v>
      </c>
      <c r="E357" s="296">
        <v>100.15</v>
      </c>
      <c r="F357" s="71"/>
      <c r="G357" s="72">
        <f t="shared" si="14"/>
        <v>0</v>
      </c>
    </row>
    <row r="358" spans="2:7" ht="39.950000000000003" customHeight="1">
      <c r="B358" s="66">
        <v>324</v>
      </c>
      <c r="C358" s="88" t="s">
        <v>256</v>
      </c>
      <c r="D358" s="89" t="s">
        <v>28</v>
      </c>
      <c r="E358" s="296">
        <v>9</v>
      </c>
      <c r="F358" s="71"/>
      <c r="G358" s="72">
        <f t="shared" si="14"/>
        <v>0</v>
      </c>
    </row>
    <row r="359" spans="2:7" ht="39.950000000000003" customHeight="1">
      <c r="B359" s="66">
        <v>325</v>
      </c>
      <c r="C359" s="88" t="s">
        <v>257</v>
      </c>
      <c r="D359" s="89" t="s">
        <v>28</v>
      </c>
      <c r="E359" s="296">
        <v>1</v>
      </c>
      <c r="F359" s="71"/>
      <c r="G359" s="72">
        <f t="shared" si="14"/>
        <v>0</v>
      </c>
    </row>
    <row r="360" spans="2:7" ht="39.950000000000003" customHeight="1">
      <c r="B360" s="66">
        <v>326</v>
      </c>
      <c r="C360" s="88" t="s">
        <v>258</v>
      </c>
      <c r="D360" s="89" t="s">
        <v>71</v>
      </c>
      <c r="E360" s="296">
        <v>35</v>
      </c>
      <c r="F360" s="71"/>
      <c r="G360" s="72">
        <f t="shared" si="14"/>
        <v>0</v>
      </c>
    </row>
    <row r="361" spans="2:7" ht="39.950000000000003" customHeight="1">
      <c r="B361" s="66">
        <v>327</v>
      </c>
      <c r="C361" s="88" t="s">
        <v>259</v>
      </c>
      <c r="D361" s="89" t="s">
        <v>28</v>
      </c>
      <c r="E361" s="296">
        <v>3</v>
      </c>
      <c r="F361" s="71"/>
      <c r="G361" s="72">
        <f t="shared" si="14"/>
        <v>0</v>
      </c>
    </row>
    <row r="362" spans="2:7" ht="39.950000000000003" customHeight="1">
      <c r="B362" s="66">
        <v>328</v>
      </c>
      <c r="C362" s="88" t="s">
        <v>189</v>
      </c>
      <c r="D362" s="89" t="s">
        <v>71</v>
      </c>
      <c r="E362" s="296">
        <v>3</v>
      </c>
      <c r="F362" s="71"/>
      <c r="G362" s="72">
        <f t="shared" si="14"/>
        <v>0</v>
      </c>
    </row>
    <row r="363" spans="2:7" ht="39.950000000000003" customHeight="1">
      <c r="B363" s="66">
        <v>329</v>
      </c>
      <c r="C363" s="88" t="s">
        <v>260</v>
      </c>
      <c r="D363" s="89" t="s">
        <v>27</v>
      </c>
      <c r="E363" s="296">
        <v>4</v>
      </c>
      <c r="F363" s="71"/>
      <c r="G363" s="72">
        <f t="shared" si="14"/>
        <v>0</v>
      </c>
    </row>
    <row r="364" spans="2:7" ht="67.5" customHeight="1">
      <c r="B364" s="66">
        <v>330</v>
      </c>
      <c r="C364" s="88" t="s">
        <v>261</v>
      </c>
      <c r="D364" s="89" t="s">
        <v>55</v>
      </c>
      <c r="E364" s="296">
        <v>4</v>
      </c>
      <c r="F364" s="71"/>
      <c r="G364" s="72">
        <f t="shared" si="14"/>
        <v>0</v>
      </c>
    </row>
    <row r="365" spans="2:7" ht="64.5" customHeight="1">
      <c r="B365" s="66">
        <v>331</v>
      </c>
      <c r="C365" s="88" t="s">
        <v>262</v>
      </c>
      <c r="D365" s="89" t="s">
        <v>11</v>
      </c>
      <c r="E365" s="296">
        <v>10.5</v>
      </c>
      <c r="F365" s="71"/>
      <c r="G365" s="72">
        <f t="shared" si="14"/>
        <v>0</v>
      </c>
    </row>
    <row r="366" spans="2:7" ht="39.950000000000003" customHeight="1">
      <c r="B366" s="66">
        <v>332</v>
      </c>
      <c r="C366" s="88" t="s">
        <v>263</v>
      </c>
      <c r="D366" s="89" t="s">
        <v>27</v>
      </c>
      <c r="E366" s="296">
        <v>2</v>
      </c>
      <c r="F366" s="71"/>
      <c r="G366" s="72">
        <f t="shared" si="14"/>
        <v>0</v>
      </c>
    </row>
    <row r="367" spans="2:7" ht="39.950000000000003" customHeight="1">
      <c r="B367" s="66">
        <v>333</v>
      </c>
      <c r="C367" s="88" t="s">
        <v>242</v>
      </c>
      <c r="D367" s="89" t="s">
        <v>11</v>
      </c>
      <c r="E367" s="296">
        <v>110.55</v>
      </c>
      <c r="F367" s="71"/>
      <c r="G367" s="72">
        <f t="shared" si="14"/>
        <v>0</v>
      </c>
    </row>
    <row r="368" spans="2:7" ht="68.25" customHeight="1">
      <c r="B368" s="66">
        <v>334</v>
      </c>
      <c r="C368" s="88" t="s">
        <v>264</v>
      </c>
      <c r="D368" s="89" t="s">
        <v>28</v>
      </c>
      <c r="E368" s="296">
        <v>2</v>
      </c>
      <c r="F368" s="71"/>
      <c r="G368" s="72">
        <f t="shared" si="14"/>
        <v>0</v>
      </c>
    </row>
    <row r="369" spans="2:7" ht="39.950000000000003" customHeight="1">
      <c r="B369" s="66">
        <v>335</v>
      </c>
      <c r="C369" s="88" t="s">
        <v>241</v>
      </c>
      <c r="D369" s="89" t="s">
        <v>71</v>
      </c>
      <c r="E369" s="296">
        <v>4</v>
      </c>
      <c r="F369" s="71"/>
      <c r="G369" s="72">
        <f t="shared" si="14"/>
        <v>0</v>
      </c>
    </row>
    <row r="370" spans="2:7" ht="39.950000000000003" customHeight="1">
      <c r="B370" s="66">
        <v>336</v>
      </c>
      <c r="C370" s="88" t="s">
        <v>204</v>
      </c>
      <c r="D370" s="89" t="s">
        <v>55</v>
      </c>
      <c r="E370" s="296">
        <v>2</v>
      </c>
      <c r="F370" s="71"/>
      <c r="G370" s="72">
        <f t="shared" si="14"/>
        <v>0</v>
      </c>
    </row>
    <row r="371" spans="2:7" ht="39.950000000000003" customHeight="1">
      <c r="B371" s="66">
        <v>337</v>
      </c>
      <c r="C371" s="88" t="s">
        <v>69</v>
      </c>
      <c r="D371" s="89" t="s">
        <v>14</v>
      </c>
      <c r="E371" s="296">
        <v>0.2</v>
      </c>
      <c r="F371" s="71"/>
      <c r="G371" s="72">
        <f t="shared" si="14"/>
        <v>0</v>
      </c>
    </row>
    <row r="372" spans="2:7" ht="72" customHeight="1">
      <c r="B372" s="66">
        <v>338</v>
      </c>
      <c r="C372" s="88" t="s">
        <v>265</v>
      </c>
      <c r="D372" s="89" t="s">
        <v>28</v>
      </c>
      <c r="E372" s="296">
        <v>1</v>
      </c>
      <c r="F372" s="71"/>
      <c r="G372" s="72">
        <f t="shared" si="14"/>
        <v>0</v>
      </c>
    </row>
    <row r="373" spans="2:7" ht="39.950000000000003" customHeight="1">
      <c r="B373" s="66">
        <v>339</v>
      </c>
      <c r="C373" s="88" t="s">
        <v>204</v>
      </c>
      <c r="D373" s="89" t="s">
        <v>55</v>
      </c>
      <c r="E373" s="296">
        <v>1</v>
      </c>
      <c r="F373" s="71"/>
      <c r="G373" s="72">
        <f t="shared" si="14"/>
        <v>0</v>
      </c>
    </row>
    <row r="374" spans="2:7" ht="39.950000000000003" customHeight="1">
      <c r="B374" s="66">
        <v>340</v>
      </c>
      <c r="C374" s="88" t="s">
        <v>69</v>
      </c>
      <c r="D374" s="89" t="s">
        <v>14</v>
      </c>
      <c r="E374" s="296">
        <v>0.1</v>
      </c>
      <c r="F374" s="71"/>
      <c r="G374" s="72">
        <f t="shared" si="14"/>
        <v>0</v>
      </c>
    </row>
    <row r="375" spans="2:7" ht="39.950000000000003" customHeight="1">
      <c r="B375" s="66">
        <v>341</v>
      </c>
      <c r="C375" s="88" t="s">
        <v>258</v>
      </c>
      <c r="D375" s="89" t="s">
        <v>71</v>
      </c>
      <c r="E375" s="296">
        <v>2</v>
      </c>
      <c r="F375" s="71"/>
      <c r="G375" s="72">
        <f t="shared" si="14"/>
        <v>0</v>
      </c>
    </row>
    <row r="376" spans="2:7" ht="39.950000000000003" customHeight="1">
      <c r="B376" s="66">
        <v>342</v>
      </c>
      <c r="C376" s="88" t="s">
        <v>266</v>
      </c>
      <c r="D376" s="89" t="s">
        <v>27</v>
      </c>
      <c r="E376" s="296">
        <v>4</v>
      </c>
      <c r="F376" s="71"/>
      <c r="G376" s="72">
        <f t="shared" si="14"/>
        <v>0</v>
      </c>
    </row>
    <row r="377" spans="2:7" ht="39.950000000000003" customHeight="1">
      <c r="B377" s="66">
        <v>343</v>
      </c>
      <c r="C377" s="88" t="s">
        <v>204</v>
      </c>
      <c r="D377" s="89" t="s">
        <v>55</v>
      </c>
      <c r="E377" s="296">
        <v>4</v>
      </c>
      <c r="F377" s="71"/>
      <c r="G377" s="72">
        <f t="shared" si="14"/>
        <v>0</v>
      </c>
    </row>
    <row r="378" spans="2:7" ht="39.950000000000003" customHeight="1">
      <c r="B378" s="66">
        <v>344</v>
      </c>
      <c r="C378" s="88" t="s">
        <v>69</v>
      </c>
      <c r="D378" s="89" t="s">
        <v>14</v>
      </c>
      <c r="E378" s="296">
        <v>0.4</v>
      </c>
      <c r="F378" s="71"/>
      <c r="G378" s="72">
        <f t="shared" si="14"/>
        <v>0</v>
      </c>
    </row>
    <row r="379" spans="2:7" ht="39.950000000000003" customHeight="1">
      <c r="B379" s="66">
        <v>345</v>
      </c>
      <c r="C379" s="88" t="s">
        <v>267</v>
      </c>
      <c r="D379" s="89" t="s">
        <v>27</v>
      </c>
      <c r="E379" s="296">
        <v>4</v>
      </c>
      <c r="F379" s="71"/>
      <c r="G379" s="72">
        <f t="shared" si="14"/>
        <v>0</v>
      </c>
    </row>
    <row r="380" spans="2:7" ht="39.950000000000003" customHeight="1">
      <c r="B380" s="66">
        <v>346</v>
      </c>
      <c r="C380" s="88" t="s">
        <v>249</v>
      </c>
      <c r="D380" s="89" t="s">
        <v>8</v>
      </c>
      <c r="E380" s="296">
        <v>0.7</v>
      </c>
      <c r="F380" s="71"/>
      <c r="G380" s="72">
        <f t="shared" si="14"/>
        <v>0</v>
      </c>
    </row>
    <row r="381" spans="2:7" ht="54" customHeight="1">
      <c r="B381" s="66">
        <v>347</v>
      </c>
      <c r="C381" s="88" t="s">
        <v>252</v>
      </c>
      <c r="D381" s="89" t="s">
        <v>40</v>
      </c>
      <c r="E381" s="296">
        <v>1</v>
      </c>
      <c r="F381" s="71"/>
      <c r="G381" s="72">
        <f t="shared" si="14"/>
        <v>0</v>
      </c>
    </row>
    <row r="382" spans="2:7" ht="53.25" customHeight="1">
      <c r="B382" s="66">
        <v>348</v>
      </c>
      <c r="C382" s="88" t="s">
        <v>268</v>
      </c>
      <c r="D382" s="89" t="s">
        <v>40</v>
      </c>
      <c r="E382" s="296">
        <v>1</v>
      </c>
      <c r="F382" s="71"/>
      <c r="G382" s="72">
        <f t="shared" si="14"/>
        <v>0</v>
      </c>
    </row>
    <row r="383" spans="2:7" ht="39.950000000000003" customHeight="1">
      <c r="B383" s="66"/>
      <c r="C383" s="73" t="s">
        <v>853</v>
      </c>
      <c r="D383" s="74"/>
      <c r="E383" s="296"/>
      <c r="F383" s="75"/>
      <c r="G383" s="76">
        <f>SUBTOTAL(109,G344:G382)</f>
        <v>0</v>
      </c>
    </row>
    <row r="384" spans="2:7" ht="39.950000000000003" customHeight="1">
      <c r="B384" s="51" t="s">
        <v>854</v>
      </c>
      <c r="C384" s="78" t="s">
        <v>1012</v>
      </c>
      <c r="D384" s="79"/>
      <c r="E384" s="80"/>
      <c r="F384" s="80"/>
      <c r="G384" s="70"/>
    </row>
    <row r="385" spans="2:7" ht="39.950000000000003" customHeight="1">
      <c r="B385" s="66">
        <v>349</v>
      </c>
      <c r="C385" s="88" t="s">
        <v>593</v>
      </c>
      <c r="D385" s="89" t="s">
        <v>14</v>
      </c>
      <c r="E385" s="296">
        <v>60.07</v>
      </c>
      <c r="F385" s="71"/>
      <c r="G385" s="72">
        <f>ROUND(E385*F385,2)</f>
        <v>0</v>
      </c>
    </row>
    <row r="386" spans="2:7" ht="70.5" customHeight="1">
      <c r="B386" s="66">
        <v>350</v>
      </c>
      <c r="C386" s="294" t="s">
        <v>839</v>
      </c>
      <c r="D386" s="89" t="s">
        <v>14</v>
      </c>
      <c r="E386" s="296">
        <v>10.6</v>
      </c>
      <c r="F386" s="71"/>
      <c r="G386" s="72">
        <f t="shared" ref="G386:G428" si="15">ROUND(E386*F386,2)</f>
        <v>0</v>
      </c>
    </row>
    <row r="387" spans="2:7" ht="61.5" customHeight="1">
      <c r="B387" s="66">
        <v>351</v>
      </c>
      <c r="C387" s="88" t="s">
        <v>594</v>
      </c>
      <c r="D387" s="89" t="s">
        <v>8</v>
      </c>
      <c r="E387" s="296">
        <v>157.05000000000001</v>
      </c>
      <c r="F387" s="71"/>
      <c r="G387" s="72">
        <f t="shared" si="15"/>
        <v>0</v>
      </c>
    </row>
    <row r="388" spans="2:7" ht="39.950000000000003" customHeight="1">
      <c r="B388" s="66">
        <v>352</v>
      </c>
      <c r="C388" s="88" t="s">
        <v>182</v>
      </c>
      <c r="D388" s="89" t="s">
        <v>8</v>
      </c>
      <c r="E388" s="296">
        <v>47.12</v>
      </c>
      <c r="F388" s="71"/>
      <c r="G388" s="72">
        <f t="shared" si="15"/>
        <v>0</v>
      </c>
    </row>
    <row r="389" spans="2:7" ht="39.950000000000003" customHeight="1">
      <c r="B389" s="66">
        <v>353</v>
      </c>
      <c r="C389" s="88" t="s">
        <v>70</v>
      </c>
      <c r="D389" s="89" t="s">
        <v>14</v>
      </c>
      <c r="E389" s="296">
        <v>20.2</v>
      </c>
      <c r="F389" s="71"/>
      <c r="G389" s="72">
        <f t="shared" si="15"/>
        <v>0</v>
      </c>
    </row>
    <row r="390" spans="2:7" ht="39.950000000000003" customHeight="1">
      <c r="B390" s="66">
        <v>354</v>
      </c>
      <c r="C390" s="88" t="s">
        <v>595</v>
      </c>
      <c r="D390" s="89" t="s">
        <v>14</v>
      </c>
      <c r="E390" s="296">
        <v>41.67</v>
      </c>
      <c r="F390" s="71"/>
      <c r="G390" s="72">
        <f t="shared" si="15"/>
        <v>0</v>
      </c>
    </row>
    <row r="391" spans="2:7" ht="59.25" customHeight="1">
      <c r="B391" s="66">
        <v>355</v>
      </c>
      <c r="C391" s="295" t="s">
        <v>840</v>
      </c>
      <c r="D391" s="89" t="s">
        <v>14</v>
      </c>
      <c r="E391" s="296">
        <v>29</v>
      </c>
      <c r="F391" s="71"/>
      <c r="G391" s="72">
        <f t="shared" si="15"/>
        <v>0</v>
      </c>
    </row>
    <row r="392" spans="2:7" ht="60.75" customHeight="1">
      <c r="B392" s="66">
        <v>356</v>
      </c>
      <c r="C392" s="88" t="s">
        <v>183</v>
      </c>
      <c r="D392" s="89" t="s">
        <v>11</v>
      </c>
      <c r="E392" s="296">
        <v>52.3</v>
      </c>
      <c r="F392" s="71"/>
      <c r="G392" s="72">
        <f t="shared" si="15"/>
        <v>0</v>
      </c>
    </row>
    <row r="393" spans="2:7" ht="67.5" customHeight="1">
      <c r="B393" s="66">
        <v>357</v>
      </c>
      <c r="C393" s="88" t="s">
        <v>239</v>
      </c>
      <c r="D393" s="89" t="s">
        <v>11</v>
      </c>
      <c r="E393" s="296">
        <v>47.7</v>
      </c>
      <c r="F393" s="71"/>
      <c r="G393" s="72">
        <f t="shared" si="15"/>
        <v>0</v>
      </c>
    </row>
    <row r="394" spans="2:7" ht="39.950000000000003" customHeight="1">
      <c r="B394" s="66">
        <v>358</v>
      </c>
      <c r="C394" s="88" t="s">
        <v>240</v>
      </c>
      <c r="D394" s="89" t="s">
        <v>28</v>
      </c>
      <c r="E394" s="296">
        <v>10</v>
      </c>
      <c r="F394" s="71"/>
      <c r="G394" s="72">
        <f t="shared" si="15"/>
        <v>0</v>
      </c>
    </row>
    <row r="395" spans="2:7" ht="39.950000000000003" customHeight="1">
      <c r="B395" s="66">
        <v>359</v>
      </c>
      <c r="C395" s="88" t="s">
        <v>253</v>
      </c>
      <c r="D395" s="89" t="s">
        <v>28</v>
      </c>
      <c r="E395" s="296">
        <v>2</v>
      </c>
      <c r="F395" s="71"/>
      <c r="G395" s="72">
        <f t="shared" si="15"/>
        <v>0</v>
      </c>
    </row>
    <row r="396" spans="2:7" ht="39.950000000000003" customHeight="1">
      <c r="B396" s="66">
        <v>360</v>
      </c>
      <c r="C396" s="88" t="s">
        <v>241</v>
      </c>
      <c r="D396" s="89" t="s">
        <v>71</v>
      </c>
      <c r="E396" s="296">
        <v>24</v>
      </c>
      <c r="F396" s="71"/>
      <c r="G396" s="72">
        <f t="shared" si="15"/>
        <v>0</v>
      </c>
    </row>
    <row r="397" spans="2:7" ht="61.5" customHeight="1">
      <c r="B397" s="66">
        <v>361</v>
      </c>
      <c r="C397" s="88" t="s">
        <v>270</v>
      </c>
      <c r="D397" s="89" t="s">
        <v>11</v>
      </c>
      <c r="E397" s="296">
        <v>4.5999999999999996</v>
      </c>
      <c r="F397" s="71"/>
      <c r="G397" s="72">
        <f t="shared" si="15"/>
        <v>0</v>
      </c>
    </row>
    <row r="398" spans="2:7" ht="39.950000000000003" customHeight="1">
      <c r="B398" s="66">
        <v>362</v>
      </c>
      <c r="C398" s="88" t="s">
        <v>271</v>
      </c>
      <c r="D398" s="89" t="s">
        <v>28</v>
      </c>
      <c r="E398" s="296">
        <v>2</v>
      </c>
      <c r="F398" s="71"/>
      <c r="G398" s="72">
        <f t="shared" si="15"/>
        <v>0</v>
      </c>
    </row>
    <row r="399" spans="2:7" ht="39.950000000000003" customHeight="1">
      <c r="B399" s="66">
        <v>363</v>
      </c>
      <c r="C399" s="88" t="s">
        <v>272</v>
      </c>
      <c r="D399" s="89" t="s">
        <v>28</v>
      </c>
      <c r="E399" s="296">
        <v>2</v>
      </c>
      <c r="F399" s="71"/>
      <c r="G399" s="72">
        <f t="shared" si="15"/>
        <v>0</v>
      </c>
    </row>
    <row r="400" spans="2:7" ht="39.950000000000003" customHeight="1">
      <c r="B400" s="66">
        <v>364</v>
      </c>
      <c r="C400" s="88" t="s">
        <v>273</v>
      </c>
      <c r="D400" s="89" t="s">
        <v>28</v>
      </c>
      <c r="E400" s="296">
        <v>1</v>
      </c>
      <c r="F400" s="71"/>
      <c r="G400" s="72">
        <f t="shared" si="15"/>
        <v>0</v>
      </c>
    </row>
    <row r="401" spans="2:7" ht="39.950000000000003" customHeight="1">
      <c r="B401" s="66">
        <v>365</v>
      </c>
      <c r="C401" s="88" t="s">
        <v>274</v>
      </c>
      <c r="D401" s="89" t="s">
        <v>28</v>
      </c>
      <c r="E401" s="296">
        <v>1</v>
      </c>
      <c r="F401" s="71"/>
      <c r="G401" s="72">
        <f t="shared" si="15"/>
        <v>0</v>
      </c>
    </row>
    <row r="402" spans="2:7" ht="39.950000000000003" customHeight="1">
      <c r="B402" s="66">
        <v>366</v>
      </c>
      <c r="C402" s="88" t="s">
        <v>275</v>
      </c>
      <c r="D402" s="89" t="s">
        <v>28</v>
      </c>
      <c r="E402" s="296">
        <v>4</v>
      </c>
      <c r="F402" s="71"/>
      <c r="G402" s="72">
        <f t="shared" si="15"/>
        <v>0</v>
      </c>
    </row>
    <row r="403" spans="2:7" ht="39.950000000000003" customHeight="1">
      <c r="B403" s="66">
        <v>367</v>
      </c>
      <c r="C403" s="88" t="s">
        <v>276</v>
      </c>
      <c r="D403" s="89" t="s">
        <v>71</v>
      </c>
      <c r="E403" s="296">
        <v>13</v>
      </c>
      <c r="F403" s="71"/>
      <c r="G403" s="72">
        <f t="shared" si="15"/>
        <v>0</v>
      </c>
    </row>
    <row r="404" spans="2:7" ht="39.950000000000003" customHeight="1">
      <c r="B404" s="66">
        <v>368</v>
      </c>
      <c r="C404" s="88" t="s">
        <v>189</v>
      </c>
      <c r="D404" s="89" t="s">
        <v>71</v>
      </c>
      <c r="E404" s="296">
        <v>5</v>
      </c>
      <c r="F404" s="71"/>
      <c r="G404" s="72">
        <f t="shared" si="15"/>
        <v>0</v>
      </c>
    </row>
    <row r="405" spans="2:7" ht="39.950000000000003" customHeight="1">
      <c r="B405" s="66">
        <v>369</v>
      </c>
      <c r="C405" s="88" t="s">
        <v>260</v>
      </c>
      <c r="D405" s="89" t="s">
        <v>27</v>
      </c>
      <c r="E405" s="296">
        <v>4</v>
      </c>
      <c r="F405" s="71"/>
      <c r="G405" s="72">
        <f t="shared" si="15"/>
        <v>0</v>
      </c>
    </row>
    <row r="406" spans="2:7" ht="60.75" customHeight="1">
      <c r="B406" s="66">
        <v>370</v>
      </c>
      <c r="C406" s="88" t="s">
        <v>261</v>
      </c>
      <c r="D406" s="89" t="s">
        <v>55</v>
      </c>
      <c r="E406" s="296">
        <v>4</v>
      </c>
      <c r="F406" s="71"/>
      <c r="G406" s="72">
        <f t="shared" si="15"/>
        <v>0</v>
      </c>
    </row>
    <row r="407" spans="2:7" ht="58.5" customHeight="1">
      <c r="B407" s="66">
        <v>371</v>
      </c>
      <c r="C407" s="88" t="s">
        <v>227</v>
      </c>
      <c r="D407" s="89" t="s">
        <v>11</v>
      </c>
      <c r="E407" s="296">
        <v>10.3</v>
      </c>
      <c r="F407" s="71"/>
      <c r="G407" s="72">
        <f t="shared" si="15"/>
        <v>0</v>
      </c>
    </row>
    <row r="408" spans="2:7" ht="39.950000000000003" customHeight="1">
      <c r="B408" s="66">
        <v>372</v>
      </c>
      <c r="C408" s="88" t="s">
        <v>228</v>
      </c>
      <c r="D408" s="89" t="s">
        <v>27</v>
      </c>
      <c r="E408" s="296">
        <v>2</v>
      </c>
      <c r="F408" s="71"/>
      <c r="G408" s="72">
        <f t="shared" si="15"/>
        <v>0</v>
      </c>
    </row>
    <row r="409" spans="2:7" ht="56.25" customHeight="1">
      <c r="B409" s="66">
        <v>373</v>
      </c>
      <c r="C409" s="88" t="s">
        <v>227</v>
      </c>
      <c r="D409" s="89" t="s">
        <v>11</v>
      </c>
      <c r="E409" s="296">
        <v>5.7</v>
      </c>
      <c r="F409" s="71"/>
      <c r="G409" s="72">
        <f t="shared" si="15"/>
        <v>0</v>
      </c>
    </row>
    <row r="410" spans="2:7" ht="39.950000000000003" customHeight="1">
      <c r="B410" s="66">
        <v>374</v>
      </c>
      <c r="C410" s="88" t="s">
        <v>228</v>
      </c>
      <c r="D410" s="89" t="s">
        <v>27</v>
      </c>
      <c r="E410" s="296">
        <v>2</v>
      </c>
      <c r="F410" s="71"/>
      <c r="G410" s="72">
        <f t="shared" si="15"/>
        <v>0</v>
      </c>
    </row>
    <row r="411" spans="2:7" ht="39.950000000000003" customHeight="1">
      <c r="B411" s="66">
        <v>375</v>
      </c>
      <c r="C411" s="88" t="s">
        <v>242</v>
      </c>
      <c r="D411" s="89" t="s">
        <v>11</v>
      </c>
      <c r="E411" s="296">
        <v>110.55</v>
      </c>
      <c r="F411" s="71"/>
      <c r="G411" s="72">
        <f t="shared" si="15"/>
        <v>0</v>
      </c>
    </row>
    <row r="412" spans="2:7" ht="78" customHeight="1">
      <c r="B412" s="66">
        <v>376</v>
      </c>
      <c r="C412" s="88" t="s">
        <v>277</v>
      </c>
      <c r="D412" s="89" t="s">
        <v>28</v>
      </c>
      <c r="E412" s="296">
        <v>1</v>
      </c>
      <c r="F412" s="71"/>
      <c r="G412" s="72">
        <f t="shared" si="15"/>
        <v>0</v>
      </c>
    </row>
    <row r="413" spans="2:7" ht="39.950000000000003" customHeight="1">
      <c r="B413" s="66">
        <v>377</v>
      </c>
      <c r="C413" s="88" t="s">
        <v>276</v>
      </c>
      <c r="D413" s="89" t="s">
        <v>71</v>
      </c>
      <c r="E413" s="296">
        <v>2</v>
      </c>
      <c r="F413" s="71"/>
      <c r="G413" s="72">
        <f t="shared" si="15"/>
        <v>0</v>
      </c>
    </row>
    <row r="414" spans="2:7" ht="39.950000000000003" customHeight="1">
      <c r="B414" s="66">
        <v>378</v>
      </c>
      <c r="C414" s="88" t="s">
        <v>204</v>
      </c>
      <c r="D414" s="89" t="s">
        <v>55</v>
      </c>
      <c r="E414" s="296">
        <v>1</v>
      </c>
      <c r="F414" s="71"/>
      <c r="G414" s="72">
        <f t="shared" si="15"/>
        <v>0</v>
      </c>
    </row>
    <row r="415" spans="2:7" ht="39.950000000000003" customHeight="1">
      <c r="B415" s="66">
        <v>379</v>
      </c>
      <c r="C415" s="88" t="s">
        <v>69</v>
      </c>
      <c r="D415" s="89" t="s">
        <v>14</v>
      </c>
      <c r="E415" s="296">
        <v>0.1</v>
      </c>
      <c r="F415" s="71"/>
      <c r="G415" s="72">
        <f t="shared" si="15"/>
        <v>0</v>
      </c>
    </row>
    <row r="416" spans="2:7" ht="75.75" customHeight="1">
      <c r="B416" s="66">
        <v>380</v>
      </c>
      <c r="C416" s="88" t="s">
        <v>278</v>
      </c>
      <c r="D416" s="89" t="s">
        <v>28</v>
      </c>
      <c r="E416" s="296">
        <v>2</v>
      </c>
      <c r="F416" s="71"/>
      <c r="G416" s="72">
        <f t="shared" si="15"/>
        <v>0</v>
      </c>
    </row>
    <row r="417" spans="2:7" ht="39.950000000000003" customHeight="1">
      <c r="B417" s="66">
        <v>381</v>
      </c>
      <c r="C417" s="88" t="s">
        <v>241</v>
      </c>
      <c r="D417" s="89" t="s">
        <v>71</v>
      </c>
      <c r="E417" s="296">
        <v>4</v>
      </c>
      <c r="F417" s="71"/>
      <c r="G417" s="72">
        <f t="shared" si="15"/>
        <v>0</v>
      </c>
    </row>
    <row r="418" spans="2:7" ht="39.950000000000003" customHeight="1">
      <c r="B418" s="66">
        <v>382</v>
      </c>
      <c r="C418" s="88" t="s">
        <v>204</v>
      </c>
      <c r="D418" s="89" t="s">
        <v>55</v>
      </c>
      <c r="E418" s="296">
        <v>2</v>
      </c>
      <c r="F418" s="71"/>
      <c r="G418" s="72">
        <f t="shared" si="15"/>
        <v>0</v>
      </c>
    </row>
    <row r="419" spans="2:7" ht="39.950000000000003" customHeight="1">
      <c r="B419" s="66">
        <v>383</v>
      </c>
      <c r="C419" s="88" t="s">
        <v>69</v>
      </c>
      <c r="D419" s="89" t="s">
        <v>14</v>
      </c>
      <c r="E419" s="296">
        <v>0.2</v>
      </c>
      <c r="F419" s="71"/>
      <c r="G419" s="72">
        <f t="shared" si="15"/>
        <v>0</v>
      </c>
    </row>
    <row r="420" spans="2:7" ht="39.950000000000003" customHeight="1">
      <c r="B420" s="66">
        <v>384</v>
      </c>
      <c r="C420" s="88" t="s">
        <v>266</v>
      </c>
      <c r="D420" s="89" t="s">
        <v>27</v>
      </c>
      <c r="E420" s="296">
        <v>4</v>
      </c>
      <c r="F420" s="71"/>
      <c r="G420" s="72">
        <f t="shared" si="15"/>
        <v>0</v>
      </c>
    </row>
    <row r="421" spans="2:7" ht="39.950000000000003" customHeight="1">
      <c r="B421" s="66">
        <v>385</v>
      </c>
      <c r="C421" s="88" t="s">
        <v>204</v>
      </c>
      <c r="D421" s="89" t="s">
        <v>55</v>
      </c>
      <c r="E421" s="296">
        <v>4</v>
      </c>
      <c r="F421" s="71"/>
      <c r="G421" s="72">
        <f t="shared" si="15"/>
        <v>0</v>
      </c>
    </row>
    <row r="422" spans="2:7" ht="39.950000000000003" customHeight="1">
      <c r="B422" s="66">
        <v>386</v>
      </c>
      <c r="C422" s="88" t="s">
        <v>69</v>
      </c>
      <c r="D422" s="89" t="s">
        <v>14</v>
      </c>
      <c r="E422" s="296">
        <v>0.4</v>
      </c>
      <c r="F422" s="71"/>
      <c r="G422" s="72">
        <f t="shared" si="15"/>
        <v>0</v>
      </c>
    </row>
    <row r="423" spans="2:7" ht="68.25" customHeight="1">
      <c r="B423" s="66">
        <v>387</v>
      </c>
      <c r="C423" s="88" t="s">
        <v>244</v>
      </c>
      <c r="D423" s="89" t="s">
        <v>27</v>
      </c>
      <c r="E423" s="296">
        <v>4</v>
      </c>
      <c r="F423" s="71"/>
      <c r="G423" s="72">
        <f t="shared" si="15"/>
        <v>0</v>
      </c>
    </row>
    <row r="424" spans="2:7" ht="63" customHeight="1">
      <c r="B424" s="66">
        <v>388</v>
      </c>
      <c r="C424" s="88" t="s">
        <v>245</v>
      </c>
      <c r="D424" s="89" t="s">
        <v>27</v>
      </c>
      <c r="E424" s="296">
        <v>2</v>
      </c>
      <c r="F424" s="71"/>
      <c r="G424" s="72">
        <f t="shared" si="15"/>
        <v>0</v>
      </c>
    </row>
    <row r="425" spans="2:7" ht="39.950000000000003" customHeight="1">
      <c r="B425" s="66">
        <v>389</v>
      </c>
      <c r="C425" s="88" t="s">
        <v>246</v>
      </c>
      <c r="D425" s="89" t="s">
        <v>28</v>
      </c>
      <c r="E425" s="296">
        <v>2</v>
      </c>
      <c r="F425" s="71"/>
      <c r="G425" s="72">
        <f t="shared" si="15"/>
        <v>0</v>
      </c>
    </row>
    <row r="426" spans="2:7" ht="51" customHeight="1">
      <c r="B426" s="66">
        <v>390</v>
      </c>
      <c r="C426" s="88" t="s">
        <v>279</v>
      </c>
      <c r="D426" s="89" t="s">
        <v>27</v>
      </c>
      <c r="E426" s="296">
        <v>2</v>
      </c>
      <c r="F426" s="71"/>
      <c r="G426" s="72">
        <f t="shared" si="15"/>
        <v>0</v>
      </c>
    </row>
    <row r="427" spans="2:7" ht="54.75" customHeight="1">
      <c r="B427" s="66">
        <v>391</v>
      </c>
      <c r="C427" s="88" t="s">
        <v>280</v>
      </c>
      <c r="D427" s="89" t="s">
        <v>27</v>
      </c>
      <c r="E427" s="296">
        <v>1</v>
      </c>
      <c r="F427" s="71"/>
      <c r="G427" s="72">
        <f t="shared" si="15"/>
        <v>0</v>
      </c>
    </row>
    <row r="428" spans="2:7" ht="39.950000000000003" customHeight="1">
      <c r="B428" s="66">
        <v>392</v>
      </c>
      <c r="C428" s="88" t="s">
        <v>281</v>
      </c>
      <c r="D428" s="89" t="s">
        <v>28</v>
      </c>
      <c r="E428" s="296">
        <v>1</v>
      </c>
      <c r="F428" s="71"/>
      <c r="G428" s="72">
        <f t="shared" si="15"/>
        <v>0</v>
      </c>
    </row>
    <row r="429" spans="2:7" ht="39.950000000000003" customHeight="1">
      <c r="B429" s="66"/>
      <c r="C429" s="73" t="s">
        <v>269</v>
      </c>
      <c r="D429" s="74"/>
      <c r="E429" s="296"/>
      <c r="F429" s="75"/>
      <c r="G429" s="76">
        <f>SUBTOTAL(109,G385:G428)</f>
        <v>0</v>
      </c>
    </row>
    <row r="430" spans="2:7" ht="39.950000000000003" customHeight="1">
      <c r="B430" s="51" t="s">
        <v>856</v>
      </c>
      <c r="C430" s="78" t="s">
        <v>855</v>
      </c>
      <c r="D430" s="79"/>
      <c r="E430" s="80"/>
      <c r="F430" s="75"/>
      <c r="G430" s="72" t="s">
        <v>100</v>
      </c>
    </row>
    <row r="431" spans="2:7" ht="39.950000000000003" customHeight="1">
      <c r="B431" s="66">
        <v>393</v>
      </c>
      <c r="C431" s="88" t="s">
        <v>593</v>
      </c>
      <c r="D431" s="89" t="s">
        <v>14</v>
      </c>
      <c r="E431" s="296">
        <v>31.82</v>
      </c>
      <c r="F431" s="71"/>
      <c r="G431" s="72">
        <f t="shared" ref="G431:G449" si="16">ROUND(E431*F431,2)</f>
        <v>0</v>
      </c>
    </row>
    <row r="432" spans="2:7" ht="66.75" customHeight="1">
      <c r="B432" s="66">
        <v>394</v>
      </c>
      <c r="C432" s="294" t="s">
        <v>839</v>
      </c>
      <c r="D432" s="89" t="s">
        <v>14</v>
      </c>
      <c r="E432" s="296">
        <v>5.62</v>
      </c>
      <c r="F432" s="71"/>
      <c r="G432" s="72">
        <f t="shared" si="16"/>
        <v>0</v>
      </c>
    </row>
    <row r="433" spans="2:7" ht="56.25" customHeight="1">
      <c r="B433" s="66">
        <v>395</v>
      </c>
      <c r="C433" s="88" t="s">
        <v>594</v>
      </c>
      <c r="D433" s="89" t="s">
        <v>8</v>
      </c>
      <c r="E433" s="296">
        <v>83.19</v>
      </c>
      <c r="F433" s="71"/>
      <c r="G433" s="72">
        <f t="shared" si="16"/>
        <v>0</v>
      </c>
    </row>
    <row r="434" spans="2:7" ht="39.950000000000003" customHeight="1">
      <c r="B434" s="66">
        <v>396</v>
      </c>
      <c r="C434" s="88" t="s">
        <v>182</v>
      </c>
      <c r="D434" s="89" t="s">
        <v>8</v>
      </c>
      <c r="E434" s="296">
        <v>25.11</v>
      </c>
      <c r="F434" s="71"/>
      <c r="G434" s="72">
        <f t="shared" si="16"/>
        <v>0</v>
      </c>
    </row>
    <row r="435" spans="2:7" ht="39.950000000000003" customHeight="1">
      <c r="B435" s="66">
        <v>397</v>
      </c>
      <c r="C435" s="88" t="s">
        <v>70</v>
      </c>
      <c r="D435" s="89" t="s">
        <v>14</v>
      </c>
      <c r="E435" s="296">
        <v>10.64</v>
      </c>
      <c r="F435" s="71"/>
      <c r="G435" s="72">
        <f t="shared" si="16"/>
        <v>0</v>
      </c>
    </row>
    <row r="436" spans="2:7" ht="39.950000000000003" customHeight="1">
      <c r="B436" s="66">
        <v>398</v>
      </c>
      <c r="C436" s="88" t="s">
        <v>595</v>
      </c>
      <c r="D436" s="89" t="s">
        <v>14</v>
      </c>
      <c r="E436" s="296">
        <v>22.54</v>
      </c>
      <c r="F436" s="71"/>
      <c r="G436" s="72">
        <f t="shared" si="16"/>
        <v>0</v>
      </c>
    </row>
    <row r="437" spans="2:7" ht="55.5" customHeight="1">
      <c r="B437" s="66">
        <v>399</v>
      </c>
      <c r="C437" s="295" t="s">
        <v>840</v>
      </c>
      <c r="D437" s="89" t="s">
        <v>14</v>
      </c>
      <c r="E437" s="296">
        <v>14.9</v>
      </c>
      <c r="F437" s="71"/>
      <c r="G437" s="72">
        <f t="shared" si="16"/>
        <v>0</v>
      </c>
    </row>
    <row r="438" spans="2:7" ht="56.25" customHeight="1">
      <c r="B438" s="66">
        <v>400</v>
      </c>
      <c r="C438" s="88" t="s">
        <v>183</v>
      </c>
      <c r="D438" s="89" t="s">
        <v>11</v>
      </c>
      <c r="E438" s="296">
        <v>28</v>
      </c>
      <c r="F438" s="71"/>
      <c r="G438" s="72">
        <f t="shared" si="16"/>
        <v>0</v>
      </c>
    </row>
    <row r="439" spans="2:7" ht="60" customHeight="1">
      <c r="B439" s="66">
        <v>401</v>
      </c>
      <c r="C439" s="88" t="s">
        <v>248</v>
      </c>
      <c r="D439" s="89" t="s">
        <v>11</v>
      </c>
      <c r="E439" s="296">
        <v>25.4</v>
      </c>
      <c r="F439" s="71"/>
      <c r="G439" s="72">
        <f t="shared" si="16"/>
        <v>0</v>
      </c>
    </row>
    <row r="440" spans="2:7" ht="59.25" customHeight="1">
      <c r="B440" s="66">
        <v>402</v>
      </c>
      <c r="C440" s="88" t="s">
        <v>283</v>
      </c>
      <c r="D440" s="89" t="s">
        <v>11</v>
      </c>
      <c r="E440" s="296">
        <v>9.5</v>
      </c>
      <c r="F440" s="71"/>
      <c r="G440" s="72">
        <f t="shared" si="16"/>
        <v>0</v>
      </c>
    </row>
    <row r="441" spans="2:7" ht="39.950000000000003" customHeight="1">
      <c r="B441" s="66">
        <v>403</v>
      </c>
      <c r="C441" s="88" t="s">
        <v>284</v>
      </c>
      <c r="D441" s="89" t="s">
        <v>27</v>
      </c>
      <c r="E441" s="296">
        <v>2</v>
      </c>
      <c r="F441" s="71"/>
      <c r="G441" s="72">
        <f t="shared" si="16"/>
        <v>0</v>
      </c>
    </row>
    <row r="442" spans="2:7" ht="69" customHeight="1">
      <c r="B442" s="66">
        <v>404</v>
      </c>
      <c r="C442" s="88" t="s">
        <v>283</v>
      </c>
      <c r="D442" s="89" t="s">
        <v>11</v>
      </c>
      <c r="E442" s="296">
        <v>8.1999999999999993</v>
      </c>
      <c r="F442" s="71"/>
      <c r="G442" s="72">
        <f t="shared" si="16"/>
        <v>0</v>
      </c>
    </row>
    <row r="443" spans="2:7" ht="39.950000000000003" customHeight="1">
      <c r="B443" s="66">
        <v>405</v>
      </c>
      <c r="C443" s="88" t="s">
        <v>284</v>
      </c>
      <c r="D443" s="89" t="s">
        <v>27</v>
      </c>
      <c r="E443" s="296">
        <v>2</v>
      </c>
      <c r="F443" s="71"/>
      <c r="G443" s="72">
        <f t="shared" si="16"/>
        <v>0</v>
      </c>
    </row>
    <row r="444" spans="2:7" ht="71.25" customHeight="1">
      <c r="B444" s="66">
        <v>406</v>
      </c>
      <c r="C444" s="88" t="s">
        <v>285</v>
      </c>
      <c r="D444" s="89" t="s">
        <v>11</v>
      </c>
      <c r="E444" s="296">
        <v>2.6</v>
      </c>
      <c r="F444" s="71"/>
      <c r="G444" s="72">
        <f t="shared" si="16"/>
        <v>0</v>
      </c>
    </row>
    <row r="445" spans="2:7" ht="39.950000000000003" customHeight="1">
      <c r="B445" s="66">
        <v>407</v>
      </c>
      <c r="C445" s="88" t="s">
        <v>249</v>
      </c>
      <c r="D445" s="89" t="s">
        <v>8</v>
      </c>
      <c r="E445" s="296">
        <v>9</v>
      </c>
      <c r="F445" s="71"/>
      <c r="G445" s="72">
        <f t="shared" si="16"/>
        <v>0</v>
      </c>
    </row>
    <row r="446" spans="2:7" ht="60.75" customHeight="1">
      <c r="B446" s="66">
        <v>408</v>
      </c>
      <c r="C446" s="88" t="s">
        <v>250</v>
      </c>
      <c r="D446" s="89" t="s">
        <v>8</v>
      </c>
      <c r="E446" s="296">
        <v>8.5</v>
      </c>
      <c r="F446" s="71"/>
      <c r="G446" s="72">
        <f t="shared" si="16"/>
        <v>0</v>
      </c>
    </row>
    <row r="447" spans="2:7" ht="39.950000000000003" customHeight="1">
      <c r="B447" s="66">
        <v>409</v>
      </c>
      <c r="C447" s="88" t="s">
        <v>251</v>
      </c>
      <c r="D447" s="89" t="s">
        <v>27</v>
      </c>
      <c r="E447" s="296">
        <v>4</v>
      </c>
      <c r="F447" s="71"/>
      <c r="G447" s="72">
        <f t="shared" si="16"/>
        <v>0</v>
      </c>
    </row>
    <row r="448" spans="2:7" ht="39.950000000000003" customHeight="1">
      <c r="B448" s="66">
        <v>410</v>
      </c>
      <c r="C448" s="88" t="s">
        <v>286</v>
      </c>
      <c r="D448" s="89" t="s">
        <v>27</v>
      </c>
      <c r="E448" s="296">
        <v>2</v>
      </c>
      <c r="F448" s="71"/>
      <c r="G448" s="72">
        <f t="shared" si="16"/>
        <v>0</v>
      </c>
    </row>
    <row r="449" spans="2:7" ht="39.950000000000003" customHeight="1">
      <c r="B449" s="66">
        <v>411</v>
      </c>
      <c r="C449" s="88" t="s">
        <v>287</v>
      </c>
      <c r="D449" s="89" t="s">
        <v>8</v>
      </c>
      <c r="E449" s="296">
        <v>1.9</v>
      </c>
      <c r="F449" s="71"/>
      <c r="G449" s="72">
        <f t="shared" si="16"/>
        <v>0</v>
      </c>
    </row>
    <row r="450" spans="2:7" ht="39.950000000000003" customHeight="1">
      <c r="B450" s="66"/>
      <c r="C450" s="73" t="s">
        <v>282</v>
      </c>
      <c r="D450" s="74"/>
      <c r="E450" s="296"/>
      <c r="F450" s="75"/>
      <c r="G450" s="76">
        <f>SUBTOTAL(109,G431:G449)</f>
        <v>0</v>
      </c>
    </row>
    <row r="451" spans="2:7" ht="39.950000000000003" customHeight="1">
      <c r="B451" s="51" t="s">
        <v>857</v>
      </c>
      <c r="C451" s="78" t="s">
        <v>1013</v>
      </c>
      <c r="D451" s="79"/>
      <c r="E451" s="80"/>
      <c r="F451" s="75"/>
      <c r="G451" s="72" t="s">
        <v>100</v>
      </c>
    </row>
    <row r="452" spans="2:7" ht="39.950000000000003" customHeight="1">
      <c r="B452" s="66">
        <v>412</v>
      </c>
      <c r="C452" s="88" t="s">
        <v>593</v>
      </c>
      <c r="D452" s="89" t="s">
        <v>14</v>
      </c>
      <c r="E452" s="296">
        <v>1119.5999999999999</v>
      </c>
      <c r="F452" s="71"/>
      <c r="G452" s="72">
        <f t="shared" ref="G452:G479" si="17">ROUND(E452*F452,2)</f>
        <v>0</v>
      </c>
    </row>
    <row r="453" spans="2:7" ht="39.950000000000003" customHeight="1">
      <c r="B453" s="66">
        <v>413</v>
      </c>
      <c r="C453" s="88" t="s">
        <v>595</v>
      </c>
      <c r="D453" s="89" t="s">
        <v>14</v>
      </c>
      <c r="E453" s="296">
        <v>1119.5999999999999</v>
      </c>
      <c r="F453" s="71"/>
      <c r="G453" s="72">
        <f t="shared" si="17"/>
        <v>0</v>
      </c>
    </row>
    <row r="454" spans="2:7" ht="39.950000000000003" customHeight="1">
      <c r="B454" s="66">
        <v>414</v>
      </c>
      <c r="C454" s="88" t="s">
        <v>288</v>
      </c>
      <c r="D454" s="89" t="s">
        <v>27</v>
      </c>
      <c r="E454" s="296">
        <v>6.6</v>
      </c>
      <c r="F454" s="71"/>
      <c r="G454" s="72">
        <f t="shared" si="17"/>
        <v>0</v>
      </c>
    </row>
    <row r="455" spans="2:7" ht="39.950000000000003" customHeight="1">
      <c r="B455" s="66">
        <v>415</v>
      </c>
      <c r="C455" s="88" t="s">
        <v>289</v>
      </c>
      <c r="D455" s="89" t="s">
        <v>27</v>
      </c>
      <c r="E455" s="296">
        <v>6.5</v>
      </c>
      <c r="F455" s="71"/>
      <c r="G455" s="72">
        <f t="shared" si="17"/>
        <v>0</v>
      </c>
    </row>
    <row r="456" spans="2:7" ht="39.950000000000003" customHeight="1">
      <c r="B456" s="66">
        <v>416</v>
      </c>
      <c r="C456" s="88" t="s">
        <v>290</v>
      </c>
      <c r="D456" s="89" t="s">
        <v>27</v>
      </c>
      <c r="E456" s="296">
        <v>341.2</v>
      </c>
      <c r="F456" s="71"/>
      <c r="G456" s="72">
        <f t="shared" si="17"/>
        <v>0</v>
      </c>
    </row>
    <row r="457" spans="2:7" ht="39.950000000000003" customHeight="1">
      <c r="B457" s="66">
        <v>417</v>
      </c>
      <c r="C457" s="88" t="s">
        <v>290</v>
      </c>
      <c r="D457" s="89" t="s">
        <v>27</v>
      </c>
      <c r="E457" s="296">
        <v>23.2</v>
      </c>
      <c r="F457" s="71"/>
      <c r="G457" s="72">
        <f t="shared" si="17"/>
        <v>0</v>
      </c>
    </row>
    <row r="458" spans="2:7" ht="39.950000000000003" customHeight="1">
      <c r="B458" s="66">
        <v>418</v>
      </c>
      <c r="C458" s="88" t="s">
        <v>290</v>
      </c>
      <c r="D458" s="89" t="s">
        <v>27</v>
      </c>
      <c r="E458" s="296">
        <v>6.9</v>
      </c>
      <c r="F458" s="71"/>
      <c r="G458" s="72">
        <f t="shared" si="17"/>
        <v>0</v>
      </c>
    </row>
    <row r="459" spans="2:7" ht="39.950000000000003" customHeight="1">
      <c r="B459" s="66">
        <v>419</v>
      </c>
      <c r="C459" s="88" t="s">
        <v>290</v>
      </c>
      <c r="D459" s="89" t="s">
        <v>27</v>
      </c>
      <c r="E459" s="296">
        <v>6.9</v>
      </c>
      <c r="F459" s="71"/>
      <c r="G459" s="72">
        <f t="shared" si="17"/>
        <v>0</v>
      </c>
    </row>
    <row r="460" spans="2:7" ht="39.950000000000003" customHeight="1">
      <c r="B460" s="66">
        <v>420</v>
      </c>
      <c r="C460" s="88" t="s">
        <v>290</v>
      </c>
      <c r="D460" s="89" t="s">
        <v>27</v>
      </c>
      <c r="E460" s="296">
        <v>341.2</v>
      </c>
      <c r="F460" s="71"/>
      <c r="G460" s="72">
        <f t="shared" si="17"/>
        <v>0</v>
      </c>
    </row>
    <row r="461" spans="2:7" ht="39.950000000000003" customHeight="1">
      <c r="B461" s="66">
        <v>421</v>
      </c>
      <c r="C461" s="88" t="s">
        <v>290</v>
      </c>
      <c r="D461" s="89" t="s">
        <v>27</v>
      </c>
      <c r="E461" s="296">
        <v>13</v>
      </c>
      <c r="F461" s="71"/>
      <c r="G461" s="72">
        <f t="shared" si="17"/>
        <v>0</v>
      </c>
    </row>
    <row r="462" spans="2:7" ht="39.950000000000003" customHeight="1">
      <c r="B462" s="66">
        <v>422</v>
      </c>
      <c r="C462" s="88" t="s">
        <v>290</v>
      </c>
      <c r="D462" s="89" t="s">
        <v>27</v>
      </c>
      <c r="E462" s="296">
        <v>10.4</v>
      </c>
      <c r="F462" s="71"/>
      <c r="G462" s="72">
        <f t="shared" si="17"/>
        <v>0</v>
      </c>
    </row>
    <row r="463" spans="2:7" ht="39.950000000000003" customHeight="1">
      <c r="B463" s="66">
        <v>423</v>
      </c>
      <c r="C463" s="88" t="s">
        <v>291</v>
      </c>
      <c r="D463" s="89" t="s">
        <v>27</v>
      </c>
      <c r="E463" s="296">
        <v>13</v>
      </c>
      <c r="F463" s="71"/>
      <c r="G463" s="72">
        <f t="shared" si="17"/>
        <v>0</v>
      </c>
    </row>
    <row r="464" spans="2:7" ht="39.950000000000003" customHeight="1">
      <c r="B464" s="66">
        <v>424</v>
      </c>
      <c r="C464" s="88" t="s">
        <v>292</v>
      </c>
      <c r="D464" s="89" t="s">
        <v>27</v>
      </c>
      <c r="E464" s="296">
        <v>15.1</v>
      </c>
      <c r="F464" s="71"/>
      <c r="G464" s="72">
        <f t="shared" si="17"/>
        <v>0</v>
      </c>
    </row>
    <row r="465" spans="2:7" ht="39.950000000000003" customHeight="1">
      <c r="B465" s="66">
        <v>425</v>
      </c>
      <c r="C465" s="88" t="s">
        <v>290</v>
      </c>
      <c r="D465" s="89" t="s">
        <v>27</v>
      </c>
      <c r="E465" s="296">
        <v>203.3</v>
      </c>
      <c r="F465" s="71"/>
      <c r="G465" s="72">
        <f t="shared" si="17"/>
        <v>0</v>
      </c>
    </row>
    <row r="466" spans="2:7" ht="39.950000000000003" customHeight="1">
      <c r="B466" s="66">
        <v>426</v>
      </c>
      <c r="C466" s="88" t="s">
        <v>292</v>
      </c>
      <c r="D466" s="89" t="s">
        <v>27</v>
      </c>
      <c r="E466" s="296">
        <v>11</v>
      </c>
      <c r="F466" s="71"/>
      <c r="G466" s="72">
        <f t="shared" si="17"/>
        <v>0</v>
      </c>
    </row>
    <row r="467" spans="2:7" ht="39.950000000000003" customHeight="1">
      <c r="B467" s="66">
        <v>427</v>
      </c>
      <c r="C467" s="88" t="s">
        <v>293</v>
      </c>
      <c r="D467" s="89" t="s">
        <v>27</v>
      </c>
      <c r="E467" s="296">
        <v>17.3</v>
      </c>
      <c r="F467" s="71"/>
      <c r="G467" s="72">
        <f t="shared" si="17"/>
        <v>0</v>
      </c>
    </row>
    <row r="468" spans="2:7" ht="39.950000000000003" customHeight="1">
      <c r="B468" s="66">
        <v>428</v>
      </c>
      <c r="C468" s="88" t="s">
        <v>290</v>
      </c>
      <c r="D468" s="89" t="s">
        <v>27</v>
      </c>
      <c r="E468" s="296">
        <v>13.6</v>
      </c>
      <c r="F468" s="71"/>
      <c r="G468" s="72">
        <f t="shared" si="17"/>
        <v>0</v>
      </c>
    </row>
    <row r="469" spans="2:7" ht="39.950000000000003" customHeight="1">
      <c r="B469" s="66">
        <v>429</v>
      </c>
      <c r="C469" s="88" t="s">
        <v>294</v>
      </c>
      <c r="D469" s="89" t="s">
        <v>11</v>
      </c>
      <c r="E469" s="296">
        <v>16.5</v>
      </c>
      <c r="F469" s="71"/>
      <c r="G469" s="72">
        <f t="shared" si="17"/>
        <v>0</v>
      </c>
    </row>
    <row r="470" spans="2:7" ht="39.950000000000003" customHeight="1">
      <c r="B470" s="66">
        <v>430</v>
      </c>
      <c r="C470" s="88" t="s">
        <v>295</v>
      </c>
      <c r="D470" s="89" t="s">
        <v>11</v>
      </c>
      <c r="E470" s="296">
        <v>50</v>
      </c>
      <c r="F470" s="71"/>
      <c r="G470" s="72">
        <f t="shared" si="17"/>
        <v>0</v>
      </c>
    </row>
    <row r="471" spans="2:7" ht="39.950000000000003" customHeight="1">
      <c r="B471" s="66">
        <v>431</v>
      </c>
      <c r="C471" s="88" t="s">
        <v>293</v>
      </c>
      <c r="D471" s="89" t="s">
        <v>27</v>
      </c>
      <c r="E471" s="296">
        <v>11.7</v>
      </c>
      <c r="F471" s="71"/>
      <c r="G471" s="72">
        <f t="shared" si="17"/>
        <v>0</v>
      </c>
    </row>
    <row r="472" spans="2:7" ht="39.950000000000003" customHeight="1">
      <c r="B472" s="66">
        <v>432</v>
      </c>
      <c r="C472" s="88" t="s">
        <v>295</v>
      </c>
      <c r="D472" s="89" t="s">
        <v>11</v>
      </c>
      <c r="E472" s="296">
        <v>85.7</v>
      </c>
      <c r="F472" s="71"/>
      <c r="G472" s="72">
        <f t="shared" si="17"/>
        <v>0</v>
      </c>
    </row>
    <row r="473" spans="2:7" ht="39.950000000000003" customHeight="1">
      <c r="B473" s="66">
        <v>433</v>
      </c>
      <c r="C473" s="88" t="s">
        <v>293</v>
      </c>
      <c r="D473" s="89" t="s">
        <v>27</v>
      </c>
      <c r="E473" s="296">
        <v>10.4</v>
      </c>
      <c r="F473" s="71"/>
      <c r="G473" s="72">
        <f t="shared" si="17"/>
        <v>0</v>
      </c>
    </row>
    <row r="474" spans="2:7" ht="39.950000000000003" customHeight="1">
      <c r="B474" s="66">
        <v>434</v>
      </c>
      <c r="C474" s="88" t="s">
        <v>293</v>
      </c>
      <c r="D474" s="89" t="s">
        <v>27</v>
      </c>
      <c r="E474" s="296">
        <v>40.299999999999997</v>
      </c>
      <c r="F474" s="71"/>
      <c r="G474" s="72">
        <f t="shared" si="17"/>
        <v>0</v>
      </c>
    </row>
    <row r="475" spans="2:7" ht="39.950000000000003" customHeight="1">
      <c r="B475" s="66">
        <v>435</v>
      </c>
      <c r="C475" s="88" t="s">
        <v>294</v>
      </c>
      <c r="D475" s="89" t="s">
        <v>11</v>
      </c>
      <c r="E475" s="296">
        <v>25.3</v>
      </c>
      <c r="F475" s="71"/>
      <c r="G475" s="72">
        <f t="shared" si="17"/>
        <v>0</v>
      </c>
    </row>
    <row r="476" spans="2:7" ht="39.950000000000003" customHeight="1">
      <c r="B476" s="66">
        <v>436</v>
      </c>
      <c r="C476" s="88" t="s">
        <v>296</v>
      </c>
      <c r="D476" s="89" t="s">
        <v>11</v>
      </c>
      <c r="E476" s="296">
        <v>9.6</v>
      </c>
      <c r="F476" s="71"/>
      <c r="G476" s="72">
        <f t="shared" si="17"/>
        <v>0</v>
      </c>
    </row>
    <row r="477" spans="2:7" ht="39.950000000000003" customHeight="1">
      <c r="B477" s="66">
        <v>437</v>
      </c>
      <c r="C477" s="88" t="s">
        <v>297</v>
      </c>
      <c r="D477" s="89" t="s">
        <v>11</v>
      </c>
      <c r="E477" s="296">
        <v>39</v>
      </c>
      <c r="F477" s="71"/>
      <c r="G477" s="72">
        <f t="shared" si="17"/>
        <v>0</v>
      </c>
    </row>
    <row r="478" spans="2:7" ht="39.950000000000003" customHeight="1">
      <c r="B478" s="66">
        <v>438</v>
      </c>
      <c r="C478" s="88" t="s">
        <v>296</v>
      </c>
      <c r="D478" s="89" t="s">
        <v>11</v>
      </c>
      <c r="E478" s="296">
        <v>48.2</v>
      </c>
      <c r="F478" s="71"/>
      <c r="G478" s="72">
        <f t="shared" si="17"/>
        <v>0</v>
      </c>
    </row>
    <row r="479" spans="2:7" ht="39.950000000000003" customHeight="1">
      <c r="B479" s="66">
        <v>439</v>
      </c>
      <c r="C479" s="88" t="s">
        <v>290</v>
      </c>
      <c r="D479" s="89" t="s">
        <v>27</v>
      </c>
      <c r="E479" s="296">
        <v>10.4</v>
      </c>
      <c r="F479" s="71"/>
      <c r="G479" s="72">
        <f t="shared" si="17"/>
        <v>0</v>
      </c>
    </row>
    <row r="480" spans="2:7" ht="39.950000000000003" customHeight="1" thickBot="1">
      <c r="B480" s="66"/>
      <c r="C480" s="73" t="s">
        <v>1014</v>
      </c>
      <c r="D480" s="74"/>
      <c r="E480" s="81"/>
      <c r="F480" s="75"/>
      <c r="G480" s="76">
        <f>SUBTOTAL(109,G452:G479)</f>
        <v>0</v>
      </c>
    </row>
    <row r="481" spans="2:7" ht="39.950000000000003" customHeight="1" thickBot="1">
      <c r="B481" s="508" t="s">
        <v>53</v>
      </c>
      <c r="C481" s="509"/>
      <c r="D481" s="509"/>
      <c r="E481" s="509"/>
      <c r="F481" s="510"/>
      <c r="G481" s="82">
        <f>SUBTOTAL(109,G7:G480)</f>
        <v>0</v>
      </c>
    </row>
    <row r="483" spans="2:7">
      <c r="F483" s="85"/>
      <c r="G483" s="85"/>
    </row>
  </sheetData>
  <sheetProtection sheet="1" objects="1" scenarios="1" selectLockedCells="1"/>
  <mergeCells count="3">
    <mergeCell ref="B1:G1"/>
    <mergeCell ref="B2:G2"/>
    <mergeCell ref="B481:F481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G59"/>
  <sheetViews>
    <sheetView showZeros="0" topLeftCell="A49" zoomScale="90" zoomScaleNormal="90" workbookViewId="0">
      <selection activeCell="F10" sqref="F10"/>
    </sheetView>
  </sheetViews>
  <sheetFormatPr defaultRowHeight="15"/>
  <cols>
    <col min="1" max="1" width="9.140625" style="121"/>
    <col min="2" max="2" width="6" style="228" customWidth="1"/>
    <col min="3" max="3" width="53.5703125" style="146" customWidth="1"/>
    <col min="4" max="4" width="11.28515625" style="147" customWidth="1"/>
    <col min="5" max="5" width="15.7109375" style="229" customWidth="1"/>
    <col min="6" max="6" width="19.85546875" style="149" customWidth="1"/>
    <col min="7" max="7" width="18.85546875" style="149" customWidth="1"/>
    <col min="8" max="16384" width="9.140625" style="121"/>
  </cols>
  <sheetData>
    <row r="1" spans="2:7">
      <c r="B1" s="225"/>
      <c r="C1" s="119"/>
      <c r="D1" s="119"/>
      <c r="E1" s="119"/>
      <c r="F1" s="119"/>
      <c r="G1" s="119"/>
    </row>
    <row r="2" spans="2:7">
      <c r="B2" s="511" t="s">
        <v>0</v>
      </c>
      <c r="C2" s="511"/>
      <c r="D2" s="511"/>
      <c r="E2" s="511"/>
      <c r="F2" s="511"/>
      <c r="G2" s="511"/>
    </row>
    <row r="3" spans="2:7" ht="27.75" customHeight="1">
      <c r="B3" s="498" t="s">
        <v>171</v>
      </c>
      <c r="C3" s="498"/>
      <c r="D3" s="498"/>
      <c r="E3" s="498"/>
      <c r="F3" s="498"/>
      <c r="G3" s="498"/>
    </row>
    <row r="4" spans="2:7" ht="15" customHeight="1" thickBot="1">
      <c r="B4" s="511"/>
      <c r="C4" s="511"/>
      <c r="D4" s="511"/>
      <c r="E4" s="511"/>
      <c r="F4" s="511"/>
      <c r="G4" s="511"/>
    </row>
    <row r="5" spans="2:7" ht="45">
      <c r="B5" s="123" t="s">
        <v>1</v>
      </c>
      <c r="C5" s="124" t="s">
        <v>2</v>
      </c>
      <c r="D5" s="125" t="s">
        <v>3</v>
      </c>
      <c r="E5" s="100" t="s">
        <v>4</v>
      </c>
      <c r="F5" s="125" t="s">
        <v>5</v>
      </c>
      <c r="G5" s="127" t="s">
        <v>6</v>
      </c>
    </row>
    <row r="6" spans="2:7" ht="19.5" customHeight="1" thickBot="1">
      <c r="B6" s="128">
        <v>1</v>
      </c>
      <c r="C6" s="129">
        <v>2</v>
      </c>
      <c r="D6" s="130">
        <v>3</v>
      </c>
      <c r="E6" s="129">
        <v>4</v>
      </c>
      <c r="F6" s="130">
        <v>5</v>
      </c>
      <c r="G6" s="131">
        <v>6</v>
      </c>
    </row>
    <row r="7" spans="2:7" ht="45" customHeight="1">
      <c r="B7" s="143" t="s">
        <v>552</v>
      </c>
      <c r="C7" s="52" t="s">
        <v>172</v>
      </c>
      <c r="D7" s="223"/>
      <c r="E7" s="224"/>
      <c r="F7" s="224"/>
      <c r="G7" s="37">
        <f t="shared" ref="G7:G50" si="0">ROUND(F7*E7,2)</f>
        <v>0</v>
      </c>
    </row>
    <row r="8" spans="2:7" ht="45" customHeight="1">
      <c r="B8" s="226" t="s">
        <v>44</v>
      </c>
      <c r="C8" s="104" t="s">
        <v>720</v>
      </c>
      <c r="D8" s="223" t="s">
        <v>8</v>
      </c>
      <c r="E8" s="144">
        <v>2</v>
      </c>
      <c r="F8" s="36"/>
      <c r="G8" s="214">
        <f t="shared" si="0"/>
        <v>0</v>
      </c>
    </row>
    <row r="9" spans="2:7" ht="45" customHeight="1">
      <c r="B9" s="226" t="s">
        <v>45</v>
      </c>
      <c r="C9" s="104" t="s">
        <v>716</v>
      </c>
      <c r="D9" s="223" t="s">
        <v>28</v>
      </c>
      <c r="E9" s="144">
        <v>1</v>
      </c>
      <c r="F9" s="36"/>
      <c r="G9" s="214">
        <f t="shared" si="0"/>
        <v>0</v>
      </c>
    </row>
    <row r="10" spans="2:7" ht="45" customHeight="1">
      <c r="B10" s="226" t="s">
        <v>46</v>
      </c>
      <c r="C10" s="104" t="s">
        <v>717</v>
      </c>
      <c r="D10" s="223" t="s">
        <v>28</v>
      </c>
      <c r="E10" s="144">
        <v>1</v>
      </c>
      <c r="F10" s="36"/>
      <c r="G10" s="214">
        <f t="shared" si="0"/>
        <v>0</v>
      </c>
    </row>
    <row r="11" spans="2:7" ht="45" customHeight="1">
      <c r="B11" s="226" t="s">
        <v>47</v>
      </c>
      <c r="C11" s="104" t="s">
        <v>718</v>
      </c>
      <c r="D11" s="223" t="s">
        <v>11</v>
      </c>
      <c r="E11" s="144">
        <v>16</v>
      </c>
      <c r="F11" s="36"/>
      <c r="G11" s="214">
        <f t="shared" si="0"/>
        <v>0</v>
      </c>
    </row>
    <row r="12" spans="2:7" ht="45" customHeight="1">
      <c r="B12" s="226" t="s">
        <v>48</v>
      </c>
      <c r="C12" s="104" t="s">
        <v>719</v>
      </c>
      <c r="D12" s="223" t="s">
        <v>11</v>
      </c>
      <c r="E12" s="144">
        <v>2</v>
      </c>
      <c r="F12" s="36"/>
      <c r="G12" s="214">
        <f t="shared" si="0"/>
        <v>0</v>
      </c>
    </row>
    <row r="13" spans="2:7" ht="45" customHeight="1">
      <c r="B13" s="226"/>
      <c r="C13" s="216" t="s">
        <v>740</v>
      </c>
      <c r="D13" s="223"/>
      <c r="E13" s="144"/>
      <c r="F13" s="224"/>
      <c r="G13" s="43">
        <f>SUBTOTAL(109,G8:G12)</f>
        <v>0</v>
      </c>
    </row>
    <row r="14" spans="2:7" ht="45" customHeight="1">
      <c r="B14" s="143" t="s">
        <v>553</v>
      </c>
      <c r="C14" s="52" t="s">
        <v>173</v>
      </c>
      <c r="D14" s="223"/>
      <c r="E14" s="144"/>
      <c r="F14" s="224"/>
      <c r="G14" s="37">
        <f t="shared" si="0"/>
        <v>0</v>
      </c>
    </row>
    <row r="15" spans="2:7" ht="45" customHeight="1">
      <c r="B15" s="226" t="s">
        <v>49</v>
      </c>
      <c r="C15" s="104" t="s">
        <v>767</v>
      </c>
      <c r="D15" s="223" t="s">
        <v>14</v>
      </c>
      <c r="E15" s="144">
        <v>176</v>
      </c>
      <c r="F15" s="36"/>
      <c r="G15" s="214">
        <f t="shared" si="0"/>
        <v>0</v>
      </c>
    </row>
    <row r="16" spans="2:7" ht="45" customHeight="1">
      <c r="B16" s="226" t="s">
        <v>50</v>
      </c>
      <c r="C16" s="104" t="s">
        <v>768</v>
      </c>
      <c r="D16" s="223" t="s">
        <v>14</v>
      </c>
      <c r="E16" s="144">
        <v>704</v>
      </c>
      <c r="F16" s="36"/>
      <c r="G16" s="214">
        <f t="shared" si="0"/>
        <v>0</v>
      </c>
    </row>
    <row r="17" spans="2:7" ht="45" customHeight="1">
      <c r="B17" s="226" t="s">
        <v>51</v>
      </c>
      <c r="C17" s="104" t="s">
        <v>721</v>
      </c>
      <c r="D17" s="223" t="s">
        <v>11</v>
      </c>
      <c r="E17" s="144">
        <v>2749</v>
      </c>
      <c r="F17" s="36"/>
      <c r="G17" s="214">
        <f t="shared" si="0"/>
        <v>0</v>
      </c>
    </row>
    <row r="18" spans="2:7" ht="45" customHeight="1">
      <c r="B18" s="226" t="s">
        <v>52</v>
      </c>
      <c r="C18" s="104" t="s">
        <v>722</v>
      </c>
      <c r="D18" s="223" t="s">
        <v>11</v>
      </c>
      <c r="E18" s="144">
        <v>2695</v>
      </c>
      <c r="F18" s="36"/>
      <c r="G18" s="214">
        <f t="shared" si="0"/>
        <v>0</v>
      </c>
    </row>
    <row r="19" spans="2:7" ht="45" customHeight="1">
      <c r="B19" s="226" t="s">
        <v>57</v>
      </c>
      <c r="C19" s="104" t="s">
        <v>729</v>
      </c>
      <c r="D19" s="223" t="s">
        <v>14</v>
      </c>
      <c r="E19" s="144">
        <v>6</v>
      </c>
      <c r="F19" s="36"/>
      <c r="G19" s="214">
        <f t="shared" si="0"/>
        <v>0</v>
      </c>
    </row>
    <row r="20" spans="2:7" ht="45" customHeight="1">
      <c r="B20" s="226" t="s">
        <v>58</v>
      </c>
      <c r="C20" s="104" t="s">
        <v>728</v>
      </c>
      <c r="D20" s="223" t="s">
        <v>11</v>
      </c>
      <c r="E20" s="144">
        <v>54</v>
      </c>
      <c r="F20" s="36"/>
      <c r="G20" s="214">
        <f t="shared" si="0"/>
        <v>0</v>
      </c>
    </row>
    <row r="21" spans="2:7" ht="45" customHeight="1">
      <c r="B21" s="226" t="s">
        <v>59</v>
      </c>
      <c r="C21" s="104" t="s">
        <v>554</v>
      </c>
      <c r="D21" s="223" t="s">
        <v>11</v>
      </c>
      <c r="E21" s="144">
        <v>266</v>
      </c>
      <c r="F21" s="36"/>
      <c r="G21" s="214">
        <f t="shared" si="0"/>
        <v>0</v>
      </c>
    </row>
    <row r="22" spans="2:7" ht="45" customHeight="1">
      <c r="B22" s="226" t="s">
        <v>60</v>
      </c>
      <c r="C22" s="104" t="s">
        <v>725</v>
      </c>
      <c r="D22" s="223" t="s">
        <v>11</v>
      </c>
      <c r="E22" s="144">
        <v>2375</v>
      </c>
      <c r="F22" s="36"/>
      <c r="G22" s="214">
        <f t="shared" si="0"/>
        <v>0</v>
      </c>
    </row>
    <row r="23" spans="2:7" ht="45" customHeight="1">
      <c r="B23" s="226" t="s">
        <v>61</v>
      </c>
      <c r="C23" s="104" t="s">
        <v>726</v>
      </c>
      <c r="D23" s="223" t="s">
        <v>11</v>
      </c>
      <c r="E23" s="144">
        <v>30</v>
      </c>
      <c r="F23" s="36"/>
      <c r="G23" s="214">
        <f t="shared" si="0"/>
        <v>0</v>
      </c>
    </row>
    <row r="24" spans="2:7" ht="45" customHeight="1">
      <c r="B24" s="226" t="s">
        <v>62</v>
      </c>
      <c r="C24" s="104" t="s">
        <v>727</v>
      </c>
      <c r="D24" s="223" t="s">
        <v>11</v>
      </c>
      <c r="E24" s="144">
        <v>24</v>
      </c>
      <c r="F24" s="36"/>
      <c r="G24" s="214">
        <f t="shared" si="0"/>
        <v>0</v>
      </c>
    </row>
    <row r="25" spans="2:7" ht="45" customHeight="1">
      <c r="B25" s="226" t="s">
        <v>63</v>
      </c>
      <c r="C25" s="104" t="s">
        <v>570</v>
      </c>
      <c r="D25" s="223" t="s">
        <v>11</v>
      </c>
      <c r="E25" s="144">
        <v>320</v>
      </c>
      <c r="F25" s="36"/>
      <c r="G25" s="214">
        <f t="shared" si="0"/>
        <v>0</v>
      </c>
    </row>
    <row r="26" spans="2:7" ht="45" customHeight="1">
      <c r="B26" s="226" t="s">
        <v>64</v>
      </c>
      <c r="C26" s="104" t="s">
        <v>724</v>
      </c>
      <c r="D26" s="223" t="s">
        <v>11</v>
      </c>
      <c r="E26" s="144">
        <v>2749</v>
      </c>
      <c r="F26" s="36"/>
      <c r="G26" s="214">
        <f t="shared" si="0"/>
        <v>0</v>
      </c>
    </row>
    <row r="27" spans="2:7" ht="45" customHeight="1">
      <c r="B27" s="226" t="s">
        <v>65</v>
      </c>
      <c r="C27" s="104" t="s">
        <v>592</v>
      </c>
      <c r="D27" s="223" t="s">
        <v>14</v>
      </c>
      <c r="E27" s="144">
        <v>132</v>
      </c>
      <c r="F27" s="36"/>
      <c r="G27" s="214">
        <f t="shared" si="0"/>
        <v>0</v>
      </c>
    </row>
    <row r="28" spans="2:7" ht="45" customHeight="1">
      <c r="B28" s="226" t="s">
        <v>561</v>
      </c>
      <c r="C28" s="104" t="s">
        <v>723</v>
      </c>
      <c r="D28" s="223" t="s">
        <v>14</v>
      </c>
      <c r="E28" s="144">
        <v>528</v>
      </c>
      <c r="F28" s="36"/>
      <c r="G28" s="214">
        <f t="shared" si="0"/>
        <v>0</v>
      </c>
    </row>
    <row r="29" spans="2:7" ht="45" customHeight="1">
      <c r="B29" s="226"/>
      <c r="C29" s="216" t="s">
        <v>739</v>
      </c>
      <c r="D29" s="223"/>
      <c r="E29" s="144"/>
      <c r="F29" s="224"/>
      <c r="G29" s="43">
        <f>SUBTOTAL(109,G15:G28)</f>
        <v>0</v>
      </c>
    </row>
    <row r="30" spans="2:7" ht="45" customHeight="1">
      <c r="B30" s="143" t="s">
        <v>560</v>
      </c>
      <c r="C30" s="52" t="s">
        <v>174</v>
      </c>
      <c r="D30" s="223"/>
      <c r="E30" s="144"/>
      <c r="F30" s="224"/>
      <c r="G30" s="37">
        <f t="shared" si="0"/>
        <v>0</v>
      </c>
    </row>
    <row r="31" spans="2:7" ht="45" customHeight="1">
      <c r="B31" s="443" t="s">
        <v>562</v>
      </c>
      <c r="C31" s="444" t="s">
        <v>1047</v>
      </c>
      <c r="D31" s="445" t="s">
        <v>28</v>
      </c>
      <c r="E31" s="178">
        <v>59</v>
      </c>
      <c r="F31" s="36"/>
      <c r="G31" s="214">
        <f t="shared" si="0"/>
        <v>0</v>
      </c>
    </row>
    <row r="32" spans="2:7" ht="45" customHeight="1">
      <c r="B32" s="443" t="s">
        <v>563</v>
      </c>
      <c r="C32" s="444" t="s">
        <v>1048</v>
      </c>
      <c r="D32" s="445" t="s">
        <v>28</v>
      </c>
      <c r="E32" s="178">
        <v>5</v>
      </c>
      <c r="F32" s="36"/>
      <c r="G32" s="214">
        <f t="shared" si="0"/>
        <v>0</v>
      </c>
    </row>
    <row r="33" spans="2:7" ht="45" customHeight="1">
      <c r="B33" s="226" t="s">
        <v>564</v>
      </c>
      <c r="C33" s="104" t="s">
        <v>730</v>
      </c>
      <c r="D33" s="223" t="s">
        <v>28</v>
      </c>
      <c r="E33" s="144">
        <v>59</v>
      </c>
      <c r="F33" s="36"/>
      <c r="G33" s="214">
        <f t="shared" si="0"/>
        <v>0</v>
      </c>
    </row>
    <row r="34" spans="2:7" ht="48" customHeight="1">
      <c r="B34" s="226" t="s">
        <v>565</v>
      </c>
      <c r="C34" s="104" t="s">
        <v>687</v>
      </c>
      <c r="D34" s="223" t="s">
        <v>28</v>
      </c>
      <c r="E34" s="144">
        <v>128</v>
      </c>
      <c r="F34" s="36"/>
      <c r="G34" s="214">
        <f t="shared" si="0"/>
        <v>0</v>
      </c>
    </row>
    <row r="35" spans="2:7" ht="45" customHeight="1">
      <c r="B35" s="226" t="s">
        <v>566</v>
      </c>
      <c r="C35" s="104" t="s">
        <v>731</v>
      </c>
      <c r="D35" s="223" t="s">
        <v>28</v>
      </c>
      <c r="E35" s="144">
        <v>512</v>
      </c>
      <c r="F35" s="36"/>
      <c r="G35" s="214">
        <f t="shared" si="0"/>
        <v>0</v>
      </c>
    </row>
    <row r="36" spans="2:7" ht="45" customHeight="1">
      <c r="B36" s="226"/>
      <c r="C36" s="216" t="s">
        <v>738</v>
      </c>
      <c r="D36" s="223"/>
      <c r="E36" s="144"/>
      <c r="F36" s="224"/>
      <c r="G36" s="43">
        <f>SUBTOTAL(109,G31:G35)</f>
        <v>0</v>
      </c>
    </row>
    <row r="37" spans="2:7" ht="45" customHeight="1">
      <c r="B37" s="143" t="s">
        <v>571</v>
      </c>
      <c r="C37" s="52" t="s">
        <v>175</v>
      </c>
      <c r="D37" s="223"/>
      <c r="E37" s="144"/>
      <c r="F37" s="224"/>
      <c r="G37" s="37">
        <f t="shared" si="0"/>
        <v>0</v>
      </c>
    </row>
    <row r="38" spans="2:7" ht="45" customHeight="1">
      <c r="B38" s="226" t="s">
        <v>567</v>
      </c>
      <c r="C38" s="351" t="s">
        <v>572</v>
      </c>
      <c r="D38" s="223" t="s">
        <v>40</v>
      </c>
      <c r="E38" s="144">
        <v>81</v>
      </c>
      <c r="F38" s="36"/>
      <c r="G38" s="214">
        <f t="shared" si="0"/>
        <v>0</v>
      </c>
    </row>
    <row r="39" spans="2:7" ht="45" customHeight="1">
      <c r="B39" s="226" t="s">
        <v>568</v>
      </c>
      <c r="C39" s="104" t="s">
        <v>574</v>
      </c>
      <c r="D39" s="223" t="s">
        <v>40</v>
      </c>
      <c r="E39" s="144">
        <v>6</v>
      </c>
      <c r="F39" s="36"/>
      <c r="G39" s="214">
        <f t="shared" si="0"/>
        <v>0</v>
      </c>
    </row>
    <row r="40" spans="2:7" ht="45" customHeight="1">
      <c r="B40" s="226" t="s">
        <v>569</v>
      </c>
      <c r="C40" s="104" t="s">
        <v>576</v>
      </c>
      <c r="D40" s="223" t="s">
        <v>28</v>
      </c>
      <c r="E40" s="144">
        <v>81</v>
      </c>
      <c r="F40" s="36"/>
      <c r="G40" s="214">
        <f t="shared" si="0"/>
        <v>0</v>
      </c>
    </row>
    <row r="41" spans="2:7" ht="45" customHeight="1">
      <c r="B41" s="226" t="s">
        <v>573</v>
      </c>
      <c r="C41" s="104" t="s">
        <v>578</v>
      </c>
      <c r="D41" s="223" t="s">
        <v>28</v>
      </c>
      <c r="E41" s="144">
        <v>6</v>
      </c>
      <c r="F41" s="36"/>
      <c r="G41" s="214">
        <f t="shared" si="0"/>
        <v>0</v>
      </c>
    </row>
    <row r="42" spans="2:7" ht="45" customHeight="1">
      <c r="B42" s="226" t="s">
        <v>575</v>
      </c>
      <c r="C42" s="104" t="s">
        <v>732</v>
      </c>
      <c r="D42" s="223" t="s">
        <v>11</v>
      </c>
      <c r="E42" s="144">
        <v>96</v>
      </c>
      <c r="F42" s="36"/>
      <c r="G42" s="214">
        <f t="shared" si="0"/>
        <v>0</v>
      </c>
    </row>
    <row r="43" spans="2:7" ht="45" customHeight="1">
      <c r="B43" s="226" t="s">
        <v>577</v>
      </c>
      <c r="C43" s="104" t="s">
        <v>719</v>
      </c>
      <c r="D43" s="223" t="s">
        <v>11</v>
      </c>
      <c r="E43" s="144">
        <v>12</v>
      </c>
      <c r="F43" s="36"/>
      <c r="G43" s="214">
        <f t="shared" si="0"/>
        <v>0</v>
      </c>
    </row>
    <row r="44" spans="2:7" ht="45" customHeight="1">
      <c r="B44" s="226"/>
      <c r="C44" s="216" t="s">
        <v>688</v>
      </c>
      <c r="D44" s="223"/>
      <c r="E44" s="144"/>
      <c r="F44" s="224"/>
      <c r="G44" s="43">
        <f>SUBTOTAL(109,G38:G43)</f>
        <v>0</v>
      </c>
    </row>
    <row r="45" spans="2:7" ht="45" customHeight="1">
      <c r="B45" s="143" t="s">
        <v>581</v>
      </c>
      <c r="C45" s="52" t="s">
        <v>41</v>
      </c>
      <c r="D45" s="223"/>
      <c r="E45" s="144"/>
      <c r="F45" s="224"/>
      <c r="G45" s="37">
        <f t="shared" si="0"/>
        <v>0</v>
      </c>
    </row>
    <row r="46" spans="2:7" ht="45" customHeight="1">
      <c r="B46" s="226" t="s">
        <v>579</v>
      </c>
      <c r="C46" s="104" t="s">
        <v>733</v>
      </c>
      <c r="D46" s="223" t="s">
        <v>559</v>
      </c>
      <c r="E46" s="144">
        <v>68</v>
      </c>
      <c r="F46" s="36"/>
      <c r="G46" s="214">
        <f t="shared" si="0"/>
        <v>0</v>
      </c>
    </row>
    <row r="47" spans="2:7" ht="45" customHeight="1">
      <c r="B47" s="226" t="s">
        <v>580</v>
      </c>
      <c r="C47" s="104" t="s">
        <v>734</v>
      </c>
      <c r="D47" s="223" t="s">
        <v>28</v>
      </c>
      <c r="E47" s="144">
        <v>6</v>
      </c>
      <c r="F47" s="36"/>
      <c r="G47" s="214">
        <f t="shared" si="0"/>
        <v>0</v>
      </c>
    </row>
    <row r="48" spans="2:7" ht="45" customHeight="1">
      <c r="B48" s="226" t="s">
        <v>582</v>
      </c>
      <c r="C48" s="104" t="s">
        <v>735</v>
      </c>
      <c r="D48" s="223" t="s">
        <v>28</v>
      </c>
      <c r="E48" s="144">
        <v>87</v>
      </c>
      <c r="F48" s="36"/>
      <c r="G48" s="214">
        <f t="shared" si="0"/>
        <v>0</v>
      </c>
    </row>
    <row r="49" spans="2:7" ht="45" customHeight="1">
      <c r="B49" s="226" t="s">
        <v>583</v>
      </c>
      <c r="C49" s="104" t="s">
        <v>586</v>
      </c>
      <c r="D49" s="223" t="s">
        <v>587</v>
      </c>
      <c r="E49" s="144">
        <v>87</v>
      </c>
      <c r="F49" s="36"/>
      <c r="G49" s="214">
        <f t="shared" si="0"/>
        <v>0</v>
      </c>
    </row>
    <row r="50" spans="2:7" ht="45" customHeight="1">
      <c r="B50" s="226" t="s">
        <v>622</v>
      </c>
      <c r="C50" s="104" t="s">
        <v>588</v>
      </c>
      <c r="D50" s="223" t="s">
        <v>28</v>
      </c>
      <c r="E50" s="144">
        <v>1</v>
      </c>
      <c r="F50" s="36"/>
      <c r="G50" s="214">
        <f t="shared" si="0"/>
        <v>0</v>
      </c>
    </row>
    <row r="51" spans="2:7" ht="45" customHeight="1">
      <c r="B51" s="226"/>
      <c r="C51" s="216" t="s">
        <v>689</v>
      </c>
      <c r="D51" s="223"/>
      <c r="E51" s="144"/>
      <c r="F51" s="224"/>
      <c r="G51" s="43">
        <f>SUBTOTAL(109,G46:G50)</f>
        <v>0</v>
      </c>
    </row>
    <row r="52" spans="2:7" ht="45" customHeight="1">
      <c r="B52" s="143" t="s">
        <v>589</v>
      </c>
      <c r="C52" s="52" t="s">
        <v>177</v>
      </c>
      <c r="D52" s="134"/>
      <c r="E52" s="135"/>
      <c r="F52" s="136"/>
      <c r="G52" s="137"/>
    </row>
    <row r="53" spans="2:7" ht="45" customHeight="1">
      <c r="B53" s="226" t="s">
        <v>584</v>
      </c>
      <c r="C53" s="104" t="s">
        <v>736</v>
      </c>
      <c r="D53" s="134" t="s">
        <v>590</v>
      </c>
      <c r="E53" s="135">
        <v>26</v>
      </c>
      <c r="F53" s="36"/>
      <c r="G53" s="214">
        <f t="shared" ref="G53:G55" si="1">ROUND(F53*E53,2)</f>
        <v>0</v>
      </c>
    </row>
    <row r="54" spans="2:7" ht="57.75" customHeight="1">
      <c r="B54" s="226" t="s">
        <v>625</v>
      </c>
      <c r="C54" s="104" t="s">
        <v>737</v>
      </c>
      <c r="D54" s="134" t="s">
        <v>11</v>
      </c>
      <c r="E54" s="135">
        <v>1085</v>
      </c>
      <c r="F54" s="36"/>
      <c r="G54" s="214">
        <f t="shared" si="1"/>
        <v>0</v>
      </c>
    </row>
    <row r="55" spans="2:7" ht="45" customHeight="1">
      <c r="B55" s="226" t="s">
        <v>585</v>
      </c>
      <c r="C55" s="104" t="s">
        <v>591</v>
      </c>
      <c r="D55" s="134" t="s">
        <v>11</v>
      </c>
      <c r="E55" s="135">
        <v>452</v>
      </c>
      <c r="F55" s="36"/>
      <c r="G55" s="214">
        <f t="shared" si="1"/>
        <v>0</v>
      </c>
    </row>
    <row r="56" spans="2:7" ht="45" customHeight="1" thickBot="1">
      <c r="B56" s="227"/>
      <c r="C56" s="216" t="s">
        <v>769</v>
      </c>
      <c r="D56" s="101"/>
      <c r="E56" s="140"/>
      <c r="F56" s="217"/>
      <c r="G56" s="43">
        <f>SUBTOTAL(109,G53:G55)</f>
        <v>0</v>
      </c>
    </row>
    <row r="57" spans="2:7" ht="30" customHeight="1" thickBot="1">
      <c r="B57" s="499" t="s">
        <v>37</v>
      </c>
      <c r="C57" s="500"/>
      <c r="D57" s="500"/>
      <c r="E57" s="500"/>
      <c r="F57" s="501"/>
      <c r="G57" s="145">
        <f>SUBTOTAL(109,G8:G56)</f>
        <v>0</v>
      </c>
    </row>
    <row r="58" spans="2:7" ht="30" customHeight="1"/>
    <row r="59" spans="2:7" ht="30" customHeight="1">
      <c r="E59" s="230"/>
    </row>
  </sheetData>
  <sheetProtection sheet="1" objects="1" scenarios="1" selectLockedCells="1"/>
  <mergeCells count="4">
    <mergeCell ref="B2:G2"/>
    <mergeCell ref="B3:G3"/>
    <mergeCell ref="B4:G4"/>
    <mergeCell ref="B57:F57"/>
  </mergeCell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G40"/>
  <sheetViews>
    <sheetView showZeros="0" topLeftCell="A25" zoomScale="85" zoomScaleNormal="85" zoomScaleSheetLayoutView="85" workbookViewId="0">
      <selection activeCell="F36" sqref="F36"/>
    </sheetView>
  </sheetViews>
  <sheetFormatPr defaultRowHeight="15"/>
  <cols>
    <col min="1" max="1" width="9.140625" style="121"/>
    <col min="2" max="2" width="8.85546875" style="118" customWidth="1"/>
    <col min="3" max="3" width="56.28515625" style="146" customWidth="1"/>
    <col min="4" max="4" width="10.5703125" style="147" customWidth="1"/>
    <col min="5" max="5" width="14.28515625" style="245" customWidth="1"/>
    <col min="6" max="6" width="16.85546875" style="149" customWidth="1"/>
    <col min="7" max="7" width="19.7109375" style="149" customWidth="1"/>
    <col min="8" max="16384" width="9.140625" style="121"/>
  </cols>
  <sheetData>
    <row r="1" spans="2:7">
      <c r="C1" s="119"/>
      <c r="D1" s="118"/>
      <c r="E1" s="233"/>
      <c r="F1" s="119"/>
      <c r="G1" s="119"/>
    </row>
    <row r="2" spans="2:7" ht="32.25" customHeight="1">
      <c r="B2" s="498" t="s">
        <v>0</v>
      </c>
      <c r="C2" s="498"/>
      <c r="D2" s="498"/>
      <c r="E2" s="498"/>
      <c r="F2" s="498"/>
      <c r="G2" s="498"/>
    </row>
    <row r="3" spans="2:7" ht="24" customHeight="1">
      <c r="B3" s="498" t="s">
        <v>180</v>
      </c>
      <c r="C3" s="498"/>
      <c r="D3" s="498"/>
      <c r="E3" s="498"/>
      <c r="F3" s="498"/>
      <c r="G3" s="498"/>
    </row>
    <row r="4" spans="2:7" ht="15" customHeight="1" thickBot="1">
      <c r="C4" s="118"/>
      <c r="D4" s="118"/>
      <c r="E4" s="233"/>
      <c r="F4" s="122"/>
      <c r="G4" s="122"/>
    </row>
    <row r="5" spans="2:7" ht="45">
      <c r="B5" s="123" t="s">
        <v>1</v>
      </c>
      <c r="C5" s="124" t="s">
        <v>2</v>
      </c>
      <c r="D5" s="125" t="s">
        <v>3</v>
      </c>
      <c r="E5" s="234" t="s">
        <v>4</v>
      </c>
      <c r="F5" s="125" t="s">
        <v>5</v>
      </c>
      <c r="G5" s="127" t="s">
        <v>6</v>
      </c>
    </row>
    <row r="6" spans="2:7" ht="23.25" customHeight="1" thickBot="1">
      <c r="B6" s="128">
        <v>1</v>
      </c>
      <c r="C6" s="129">
        <v>2</v>
      </c>
      <c r="D6" s="130">
        <v>3</v>
      </c>
      <c r="E6" s="235">
        <v>4</v>
      </c>
      <c r="F6" s="130">
        <v>5</v>
      </c>
      <c r="G6" s="131">
        <v>6</v>
      </c>
    </row>
    <row r="7" spans="2:7" ht="23.25" customHeight="1">
      <c r="B7" s="236" t="s">
        <v>552</v>
      </c>
      <c r="C7" s="237" t="s">
        <v>39</v>
      </c>
      <c r="D7" s="238"/>
      <c r="E7" s="239"/>
      <c r="F7" s="240"/>
      <c r="G7" s="241"/>
    </row>
    <row r="8" spans="2:7" ht="30" customHeight="1">
      <c r="B8" s="138" t="s">
        <v>44</v>
      </c>
      <c r="C8" s="104" t="s">
        <v>741</v>
      </c>
      <c r="D8" s="223" t="s">
        <v>11</v>
      </c>
      <c r="E8" s="144">
        <v>2695</v>
      </c>
      <c r="F8" s="36"/>
      <c r="G8" s="214">
        <f>ROUND(F8*E8,2)</f>
        <v>0</v>
      </c>
    </row>
    <row r="9" spans="2:7" ht="30" customHeight="1">
      <c r="B9" s="138" t="s">
        <v>45</v>
      </c>
      <c r="C9" s="105" t="s">
        <v>742</v>
      </c>
      <c r="D9" s="223" t="s">
        <v>527</v>
      </c>
      <c r="E9" s="144">
        <v>8</v>
      </c>
      <c r="F9" s="36"/>
      <c r="G9" s="214">
        <f>ROUND(F9*E9,2)</f>
        <v>0</v>
      </c>
    </row>
    <row r="10" spans="2:7" ht="30" customHeight="1">
      <c r="B10" s="226"/>
      <c r="C10" s="216" t="s">
        <v>874</v>
      </c>
      <c r="D10" s="223"/>
      <c r="E10" s="144"/>
      <c r="F10" s="224"/>
      <c r="G10" s="43">
        <f>SUBTOTAL(109,G8:G9)</f>
        <v>0</v>
      </c>
    </row>
    <row r="11" spans="2:7" ht="23.25" customHeight="1">
      <c r="B11" s="142" t="s">
        <v>553</v>
      </c>
      <c r="C11" s="52" t="s">
        <v>178</v>
      </c>
      <c r="D11" s="134"/>
      <c r="E11" s="144"/>
      <c r="F11" s="136"/>
      <c r="G11" s="137"/>
    </row>
    <row r="12" spans="2:7" ht="46.5" customHeight="1">
      <c r="B12" s="138" t="s">
        <v>46</v>
      </c>
      <c r="C12" s="104" t="s">
        <v>767</v>
      </c>
      <c r="D12" s="134" t="s">
        <v>14</v>
      </c>
      <c r="E12" s="144">
        <v>75</v>
      </c>
      <c r="F12" s="36"/>
      <c r="G12" s="214">
        <f>ROUND(F12*E12,2)</f>
        <v>0</v>
      </c>
    </row>
    <row r="13" spans="2:7" ht="45.75" customHeight="1">
      <c r="B13" s="138" t="s">
        <v>47</v>
      </c>
      <c r="C13" s="104" t="s">
        <v>768</v>
      </c>
      <c r="D13" s="134" t="s">
        <v>14</v>
      </c>
      <c r="E13" s="144">
        <v>75</v>
      </c>
      <c r="F13" s="36"/>
      <c r="G13" s="214">
        <f t="shared" ref="G13:G24" si="0">ROUND(F13*E13,2)</f>
        <v>0</v>
      </c>
    </row>
    <row r="14" spans="2:7" ht="23.25" customHeight="1">
      <c r="B14" s="138" t="s">
        <v>48</v>
      </c>
      <c r="C14" s="104" t="s">
        <v>721</v>
      </c>
      <c r="D14" s="134" t="s">
        <v>11</v>
      </c>
      <c r="E14" s="144">
        <v>470</v>
      </c>
      <c r="F14" s="36"/>
      <c r="G14" s="214">
        <f t="shared" si="0"/>
        <v>0</v>
      </c>
    </row>
    <row r="15" spans="2:7" ht="23.25" customHeight="1">
      <c r="B15" s="138" t="s">
        <v>49</v>
      </c>
      <c r="C15" s="104" t="s">
        <v>554</v>
      </c>
      <c r="D15" s="134" t="s">
        <v>11</v>
      </c>
      <c r="E15" s="144">
        <v>69</v>
      </c>
      <c r="F15" s="36"/>
      <c r="G15" s="214">
        <f t="shared" si="0"/>
        <v>0</v>
      </c>
    </row>
    <row r="16" spans="2:7" ht="23.25" customHeight="1">
      <c r="B16" s="138" t="s">
        <v>50</v>
      </c>
      <c r="C16" s="104" t="s">
        <v>555</v>
      </c>
      <c r="D16" s="134" t="s">
        <v>11</v>
      </c>
      <c r="E16" s="144">
        <v>138</v>
      </c>
      <c r="F16" s="36"/>
      <c r="G16" s="214">
        <f t="shared" si="0"/>
        <v>0</v>
      </c>
    </row>
    <row r="17" spans="2:7" ht="42" customHeight="1">
      <c r="B17" s="138" t="s">
        <v>51</v>
      </c>
      <c r="C17" s="104" t="s">
        <v>743</v>
      </c>
      <c r="D17" s="134" t="s">
        <v>11</v>
      </c>
      <c r="E17" s="144">
        <v>270</v>
      </c>
      <c r="F17" s="36"/>
      <c r="G17" s="214">
        <f t="shared" si="0"/>
        <v>0</v>
      </c>
    </row>
    <row r="18" spans="2:7" ht="42" customHeight="1">
      <c r="B18" s="138" t="s">
        <v>52</v>
      </c>
      <c r="C18" s="104" t="s">
        <v>744</v>
      </c>
      <c r="D18" s="134" t="s">
        <v>11</v>
      </c>
      <c r="E18" s="144">
        <v>200</v>
      </c>
      <c r="F18" s="36"/>
      <c r="G18" s="214">
        <f t="shared" si="0"/>
        <v>0</v>
      </c>
    </row>
    <row r="19" spans="2:7" ht="42" customHeight="1">
      <c r="B19" s="138" t="s">
        <v>57</v>
      </c>
      <c r="C19" s="104" t="s">
        <v>556</v>
      </c>
      <c r="D19" s="134" t="s">
        <v>28</v>
      </c>
      <c r="E19" s="144">
        <v>2</v>
      </c>
      <c r="F19" s="36"/>
      <c r="G19" s="214">
        <f t="shared" si="0"/>
        <v>0</v>
      </c>
    </row>
    <row r="20" spans="2:7" ht="42" customHeight="1">
      <c r="B20" s="138" t="s">
        <v>58</v>
      </c>
      <c r="C20" s="104" t="s">
        <v>557</v>
      </c>
      <c r="D20" s="134" t="s">
        <v>28</v>
      </c>
      <c r="E20" s="144">
        <v>9</v>
      </c>
      <c r="F20" s="36"/>
      <c r="G20" s="214">
        <f t="shared" si="0"/>
        <v>0</v>
      </c>
    </row>
    <row r="21" spans="2:7" ht="23.25" customHeight="1">
      <c r="B21" s="138" t="s">
        <v>59</v>
      </c>
      <c r="C21" s="104" t="s">
        <v>724</v>
      </c>
      <c r="D21" s="134" t="s">
        <v>11</v>
      </c>
      <c r="E21" s="144">
        <v>470</v>
      </c>
      <c r="F21" s="36"/>
      <c r="G21" s="214">
        <f t="shared" si="0"/>
        <v>0</v>
      </c>
    </row>
    <row r="22" spans="2:7" ht="23.25" customHeight="1">
      <c r="B22" s="138" t="s">
        <v>60</v>
      </c>
      <c r="C22" s="104" t="s">
        <v>592</v>
      </c>
      <c r="D22" s="134" t="s">
        <v>14</v>
      </c>
      <c r="E22" s="144">
        <v>56</v>
      </c>
      <c r="F22" s="36"/>
      <c r="G22" s="214">
        <f t="shared" si="0"/>
        <v>0</v>
      </c>
    </row>
    <row r="23" spans="2:7" ht="23.25" customHeight="1">
      <c r="B23" s="138" t="s">
        <v>61</v>
      </c>
      <c r="C23" s="104" t="s">
        <v>723</v>
      </c>
      <c r="D23" s="134" t="s">
        <v>14</v>
      </c>
      <c r="E23" s="144">
        <v>56</v>
      </c>
      <c r="F23" s="36"/>
      <c r="G23" s="214">
        <f t="shared" si="0"/>
        <v>0</v>
      </c>
    </row>
    <row r="24" spans="2:7" ht="23.25" customHeight="1">
      <c r="B24" s="138" t="s">
        <v>62</v>
      </c>
      <c r="C24" s="104" t="s">
        <v>558</v>
      </c>
      <c r="D24" s="134" t="s">
        <v>559</v>
      </c>
      <c r="E24" s="144">
        <v>7</v>
      </c>
      <c r="F24" s="36"/>
      <c r="G24" s="214">
        <f t="shared" si="0"/>
        <v>0</v>
      </c>
    </row>
    <row r="25" spans="2:7" ht="30" customHeight="1">
      <c r="B25" s="226"/>
      <c r="C25" s="216" t="s">
        <v>1053</v>
      </c>
      <c r="D25" s="223"/>
      <c r="E25" s="144"/>
      <c r="F25" s="224"/>
      <c r="G25" s="43">
        <f>SUBTOTAL(109,G12:G24)</f>
        <v>0</v>
      </c>
    </row>
    <row r="26" spans="2:7" ht="30" customHeight="1">
      <c r="B26" s="142" t="s">
        <v>560</v>
      </c>
      <c r="C26" s="52" t="s">
        <v>179</v>
      </c>
      <c r="D26" s="223"/>
      <c r="E26" s="144"/>
      <c r="F26" s="224"/>
      <c r="G26" s="242"/>
    </row>
    <row r="27" spans="2:7" ht="48.75" customHeight="1">
      <c r="B27" s="138" t="s">
        <v>63</v>
      </c>
      <c r="C27" s="104" t="s">
        <v>767</v>
      </c>
      <c r="D27" s="223" t="s">
        <v>14</v>
      </c>
      <c r="E27" s="144">
        <v>117</v>
      </c>
      <c r="F27" s="36"/>
      <c r="G27" s="214">
        <f>ROUND(F27*E27,2)</f>
        <v>0</v>
      </c>
    </row>
    <row r="28" spans="2:7" ht="54.75" customHeight="1">
      <c r="B28" s="138" t="s">
        <v>64</v>
      </c>
      <c r="C28" s="104" t="s">
        <v>768</v>
      </c>
      <c r="D28" s="223" t="s">
        <v>14</v>
      </c>
      <c r="E28" s="144">
        <v>117</v>
      </c>
      <c r="F28" s="36"/>
      <c r="G28" s="214">
        <f t="shared" ref="G28:G38" si="1">ROUND(F28*E28,2)</f>
        <v>0</v>
      </c>
    </row>
    <row r="29" spans="2:7" ht="30" customHeight="1">
      <c r="B29" s="138" t="s">
        <v>65</v>
      </c>
      <c r="C29" s="104" t="s">
        <v>721</v>
      </c>
      <c r="D29" s="223" t="s">
        <v>11</v>
      </c>
      <c r="E29" s="144">
        <v>735</v>
      </c>
      <c r="F29" s="36"/>
      <c r="G29" s="214">
        <f t="shared" si="1"/>
        <v>0</v>
      </c>
    </row>
    <row r="30" spans="2:7" ht="30" customHeight="1">
      <c r="B30" s="138" t="s">
        <v>561</v>
      </c>
      <c r="C30" s="104" t="s">
        <v>555</v>
      </c>
      <c r="D30" s="223" t="s">
        <v>11</v>
      </c>
      <c r="E30" s="144">
        <v>138</v>
      </c>
      <c r="F30" s="36"/>
      <c r="G30" s="214">
        <f t="shared" si="1"/>
        <v>0</v>
      </c>
    </row>
    <row r="31" spans="2:7" ht="38.25" customHeight="1">
      <c r="B31" s="138" t="s">
        <v>562</v>
      </c>
      <c r="C31" s="104" t="s">
        <v>745</v>
      </c>
      <c r="D31" s="223" t="s">
        <v>11</v>
      </c>
      <c r="E31" s="144">
        <v>675</v>
      </c>
      <c r="F31" s="36"/>
      <c r="G31" s="214">
        <f t="shared" si="1"/>
        <v>0</v>
      </c>
    </row>
    <row r="32" spans="2:7" ht="38.25" customHeight="1">
      <c r="B32" s="138" t="s">
        <v>563</v>
      </c>
      <c r="C32" s="104" t="s">
        <v>746</v>
      </c>
      <c r="D32" s="223" t="s">
        <v>11</v>
      </c>
      <c r="E32" s="144">
        <v>1530</v>
      </c>
      <c r="F32" s="36"/>
      <c r="G32" s="214">
        <f t="shared" si="1"/>
        <v>0</v>
      </c>
    </row>
    <row r="33" spans="2:7" ht="38.25" customHeight="1">
      <c r="B33" s="138" t="s">
        <v>564</v>
      </c>
      <c r="C33" s="104" t="s">
        <v>556</v>
      </c>
      <c r="D33" s="223" t="s">
        <v>28</v>
      </c>
      <c r="E33" s="144">
        <v>2</v>
      </c>
      <c r="F33" s="36"/>
      <c r="G33" s="214">
        <f t="shared" si="1"/>
        <v>0</v>
      </c>
    </row>
    <row r="34" spans="2:7" ht="38.25" customHeight="1">
      <c r="B34" s="138" t="s">
        <v>565</v>
      </c>
      <c r="C34" s="104" t="s">
        <v>557</v>
      </c>
      <c r="D34" s="223" t="s">
        <v>28</v>
      </c>
      <c r="E34" s="144">
        <v>6</v>
      </c>
      <c r="F34" s="36"/>
      <c r="G34" s="214">
        <f t="shared" si="1"/>
        <v>0</v>
      </c>
    </row>
    <row r="35" spans="2:7" ht="30" customHeight="1">
      <c r="B35" s="138" t="s">
        <v>566</v>
      </c>
      <c r="C35" s="104" t="s">
        <v>724</v>
      </c>
      <c r="D35" s="223" t="s">
        <v>11</v>
      </c>
      <c r="E35" s="144">
        <v>735</v>
      </c>
      <c r="F35" s="36"/>
      <c r="G35" s="214">
        <f t="shared" si="1"/>
        <v>0</v>
      </c>
    </row>
    <row r="36" spans="2:7" ht="30" customHeight="1">
      <c r="B36" s="138" t="s">
        <v>567</v>
      </c>
      <c r="C36" s="104" t="s">
        <v>592</v>
      </c>
      <c r="D36" s="223" t="s">
        <v>14</v>
      </c>
      <c r="E36" s="144">
        <v>88</v>
      </c>
      <c r="F36" s="36"/>
      <c r="G36" s="214">
        <f t="shared" si="1"/>
        <v>0</v>
      </c>
    </row>
    <row r="37" spans="2:7" ht="30" customHeight="1">
      <c r="B37" s="138" t="s">
        <v>568</v>
      </c>
      <c r="C37" s="104" t="s">
        <v>723</v>
      </c>
      <c r="D37" s="223" t="s">
        <v>14</v>
      </c>
      <c r="E37" s="144">
        <v>88</v>
      </c>
      <c r="F37" s="36"/>
      <c r="G37" s="214">
        <f t="shared" si="1"/>
        <v>0</v>
      </c>
    </row>
    <row r="38" spans="2:7" ht="30" customHeight="1">
      <c r="B38" s="138" t="s">
        <v>569</v>
      </c>
      <c r="C38" s="351" t="s">
        <v>733</v>
      </c>
      <c r="D38" s="223" t="s">
        <v>559</v>
      </c>
      <c r="E38" s="144">
        <v>4</v>
      </c>
      <c r="F38" s="36"/>
      <c r="G38" s="214">
        <f t="shared" si="1"/>
        <v>0</v>
      </c>
    </row>
    <row r="39" spans="2:7" ht="30" customHeight="1" thickBot="1">
      <c r="B39" s="128"/>
      <c r="C39" s="243" t="s">
        <v>1052</v>
      </c>
      <c r="D39" s="231"/>
      <c r="E39" s="232"/>
      <c r="F39" s="232"/>
      <c r="G39" s="244">
        <f>SUBTOTAL(109,G27:G38)</f>
        <v>0</v>
      </c>
    </row>
    <row r="40" spans="2:7" ht="30" customHeight="1" thickBot="1">
      <c r="B40" s="499" t="s">
        <v>37</v>
      </c>
      <c r="C40" s="500"/>
      <c r="D40" s="500"/>
      <c r="E40" s="500"/>
      <c r="F40" s="501"/>
      <c r="G40" s="145">
        <f>SUBTOTAL(109,G8:G39)</f>
        <v>0</v>
      </c>
    </row>
  </sheetData>
  <sheetProtection sheet="1" objects="1" scenarios="1" selectLockedCells="1"/>
  <mergeCells count="3">
    <mergeCell ref="B2:G2"/>
    <mergeCell ref="B3:G3"/>
    <mergeCell ref="B40:F40"/>
  </mergeCells>
  <pageMargins left="0.7" right="0.7" top="0.75" bottom="0.75" header="0.3" footer="0.3"/>
  <pageSetup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G139"/>
  <sheetViews>
    <sheetView showZeros="0" topLeftCell="A118" zoomScale="85" zoomScaleNormal="85" zoomScaleSheetLayoutView="85" workbookViewId="0">
      <selection activeCell="F8" sqref="F8"/>
    </sheetView>
  </sheetViews>
  <sheetFormatPr defaultRowHeight="15"/>
  <cols>
    <col min="1" max="1" width="9.140625" style="246"/>
    <col min="2" max="2" width="8.85546875" style="247" customWidth="1"/>
    <col min="3" max="3" width="66.85546875" style="257" customWidth="1"/>
    <col min="4" max="4" width="8.85546875" style="247" customWidth="1"/>
    <col min="5" max="5" width="14.28515625" style="258" customWidth="1"/>
    <col min="6" max="6" width="18.85546875" style="259" customWidth="1"/>
    <col min="7" max="7" width="19.7109375" style="259" customWidth="1"/>
    <col min="8" max="16384" width="9.140625" style="246"/>
  </cols>
  <sheetData>
    <row r="1" spans="2:7" ht="32.25" customHeight="1">
      <c r="B1" s="507" t="s">
        <v>0</v>
      </c>
      <c r="C1" s="507"/>
      <c r="D1" s="507"/>
      <c r="E1" s="507"/>
      <c r="F1" s="507"/>
      <c r="G1" s="507"/>
    </row>
    <row r="2" spans="2:7" ht="33" customHeight="1">
      <c r="B2" s="507" t="s">
        <v>298</v>
      </c>
      <c r="C2" s="507"/>
      <c r="D2" s="507"/>
      <c r="E2" s="507"/>
      <c r="F2" s="507"/>
      <c r="G2" s="507"/>
    </row>
    <row r="3" spans="2:7" ht="15" customHeight="1" thickBot="1">
      <c r="C3" s="54"/>
      <c r="D3" s="54"/>
      <c r="E3" s="92"/>
      <c r="F3" s="56"/>
      <c r="G3" s="56"/>
    </row>
    <row r="4" spans="2:7" ht="45">
      <c r="B4" s="248" t="s">
        <v>1</v>
      </c>
      <c r="C4" s="58" t="s">
        <v>2</v>
      </c>
      <c r="D4" s="59" t="s">
        <v>3</v>
      </c>
      <c r="E4" s="93" t="s">
        <v>4</v>
      </c>
      <c r="F4" s="59" t="s">
        <v>5</v>
      </c>
      <c r="G4" s="60" t="s">
        <v>6</v>
      </c>
    </row>
    <row r="5" spans="2:7" ht="23.25" customHeight="1" thickBot="1">
      <c r="B5" s="249">
        <v>1</v>
      </c>
      <c r="C5" s="250">
        <v>2</v>
      </c>
      <c r="D5" s="251">
        <v>3</v>
      </c>
      <c r="E5" s="252">
        <v>4</v>
      </c>
      <c r="F5" s="251">
        <v>5</v>
      </c>
      <c r="G5" s="253">
        <v>6</v>
      </c>
    </row>
    <row r="6" spans="2:7" ht="39.950000000000003" customHeight="1">
      <c r="B6" s="261" t="s">
        <v>66</v>
      </c>
      <c r="C6" s="263" t="s">
        <v>299</v>
      </c>
      <c r="D6" s="68"/>
      <c r="E6" s="94"/>
      <c r="F6" s="94"/>
      <c r="G6" s="70"/>
    </row>
    <row r="7" spans="2:7" ht="45.75" customHeight="1">
      <c r="B7" s="254">
        <v>1</v>
      </c>
      <c r="C7" s="106" t="s">
        <v>596</v>
      </c>
      <c r="D7" s="107" t="s">
        <v>11</v>
      </c>
      <c r="E7" s="255">
        <v>9</v>
      </c>
      <c r="F7" s="71"/>
      <c r="G7" s="72">
        <f>ROUND(E7*F7,2)</f>
        <v>0</v>
      </c>
    </row>
    <row r="8" spans="2:7" ht="45.75" customHeight="1">
      <c r="B8" s="254">
        <v>2</v>
      </c>
      <c r="C8" s="106" t="s">
        <v>597</v>
      </c>
      <c r="D8" s="107" t="s">
        <v>11</v>
      </c>
      <c r="E8" s="255">
        <v>32.5</v>
      </c>
      <c r="F8" s="71"/>
      <c r="G8" s="72">
        <f t="shared" ref="G8:G65" si="0">ROUND(E8*F8,2)</f>
        <v>0</v>
      </c>
    </row>
    <row r="9" spans="2:7" ht="45.75" customHeight="1">
      <c r="B9" s="254">
        <v>3</v>
      </c>
      <c r="C9" s="106" t="s">
        <v>598</v>
      </c>
      <c r="D9" s="107" t="s">
        <v>11</v>
      </c>
      <c r="E9" s="255">
        <v>23.6</v>
      </c>
      <c r="F9" s="71"/>
      <c r="G9" s="72">
        <f t="shared" si="0"/>
        <v>0</v>
      </c>
    </row>
    <row r="10" spans="2:7" ht="45.75" customHeight="1">
      <c r="B10" s="254">
        <v>4</v>
      </c>
      <c r="C10" s="106" t="s">
        <v>747</v>
      </c>
      <c r="D10" s="107" t="s">
        <v>303</v>
      </c>
      <c r="E10" s="255">
        <v>5</v>
      </c>
      <c r="F10" s="71"/>
      <c r="G10" s="72">
        <f t="shared" si="0"/>
        <v>0</v>
      </c>
    </row>
    <row r="11" spans="2:7" ht="45.75" customHeight="1">
      <c r="B11" s="254">
        <v>5</v>
      </c>
      <c r="C11" s="106" t="s">
        <v>748</v>
      </c>
      <c r="D11" s="107" t="s">
        <v>27</v>
      </c>
      <c r="E11" s="255">
        <v>1</v>
      </c>
      <c r="F11" s="71"/>
      <c r="G11" s="72">
        <f t="shared" si="0"/>
        <v>0</v>
      </c>
    </row>
    <row r="12" spans="2:7" ht="45.75" customHeight="1">
      <c r="B12" s="254">
        <v>6</v>
      </c>
      <c r="C12" s="106" t="s">
        <v>771</v>
      </c>
      <c r="D12" s="107" t="s">
        <v>27</v>
      </c>
      <c r="E12" s="255">
        <v>2</v>
      </c>
      <c r="F12" s="71"/>
      <c r="G12" s="72">
        <f t="shared" si="0"/>
        <v>0</v>
      </c>
    </row>
    <row r="13" spans="2:7" ht="45.75" customHeight="1">
      <c r="B13" s="254">
        <v>7</v>
      </c>
      <c r="C13" s="106" t="s">
        <v>304</v>
      </c>
      <c r="D13" s="107" t="s">
        <v>11</v>
      </c>
      <c r="E13" s="255">
        <v>3.5</v>
      </c>
      <c r="F13" s="71"/>
      <c r="G13" s="72">
        <f t="shared" si="0"/>
        <v>0</v>
      </c>
    </row>
    <row r="14" spans="2:7" ht="45.75" customHeight="1">
      <c r="B14" s="254">
        <v>8</v>
      </c>
      <c r="C14" s="106" t="s">
        <v>305</v>
      </c>
      <c r="D14" s="107" t="s">
        <v>11</v>
      </c>
      <c r="E14" s="255">
        <v>40.5</v>
      </c>
      <c r="F14" s="71"/>
      <c r="G14" s="72">
        <f t="shared" si="0"/>
        <v>0</v>
      </c>
    </row>
    <row r="15" spans="2:7" ht="45.75" customHeight="1">
      <c r="B15" s="254">
        <v>9</v>
      </c>
      <c r="C15" s="106" t="s">
        <v>306</v>
      </c>
      <c r="D15" s="107" t="s">
        <v>11</v>
      </c>
      <c r="E15" s="255">
        <v>13</v>
      </c>
      <c r="F15" s="71"/>
      <c r="G15" s="72">
        <f t="shared" si="0"/>
        <v>0</v>
      </c>
    </row>
    <row r="16" spans="2:7" ht="45.75" customHeight="1">
      <c r="B16" s="254">
        <v>10</v>
      </c>
      <c r="C16" s="104" t="s">
        <v>767</v>
      </c>
      <c r="D16" s="107" t="s">
        <v>11</v>
      </c>
      <c r="E16" s="255">
        <v>112.8</v>
      </c>
      <c r="F16" s="71"/>
      <c r="G16" s="72">
        <f t="shared" si="0"/>
        <v>0</v>
      </c>
    </row>
    <row r="17" spans="2:7" ht="45.75" customHeight="1">
      <c r="B17" s="254">
        <v>11</v>
      </c>
      <c r="C17" s="106" t="s">
        <v>599</v>
      </c>
      <c r="D17" s="107" t="s">
        <v>11</v>
      </c>
      <c r="E17" s="255">
        <v>225.6</v>
      </c>
      <c r="F17" s="71"/>
      <c r="G17" s="72">
        <f t="shared" si="0"/>
        <v>0</v>
      </c>
    </row>
    <row r="18" spans="2:7" ht="45.75" customHeight="1">
      <c r="B18" s="254">
        <v>12</v>
      </c>
      <c r="C18" s="106" t="s">
        <v>592</v>
      </c>
      <c r="D18" s="107" t="s">
        <v>11</v>
      </c>
      <c r="E18" s="255">
        <v>112.8</v>
      </c>
      <c r="F18" s="71"/>
      <c r="G18" s="72">
        <f t="shared" si="0"/>
        <v>0</v>
      </c>
    </row>
    <row r="19" spans="2:7" ht="45.75" customHeight="1">
      <c r="B19" s="254">
        <v>13</v>
      </c>
      <c r="C19" s="106" t="s">
        <v>308</v>
      </c>
      <c r="D19" s="107" t="s">
        <v>11</v>
      </c>
      <c r="E19" s="255">
        <v>158.9</v>
      </c>
      <c r="F19" s="71"/>
      <c r="G19" s="72">
        <f t="shared" si="0"/>
        <v>0</v>
      </c>
    </row>
    <row r="20" spans="2:7" ht="45.75" customHeight="1">
      <c r="B20" s="254">
        <v>14</v>
      </c>
      <c r="C20" s="106" t="s">
        <v>309</v>
      </c>
      <c r="D20" s="107" t="s">
        <v>11</v>
      </c>
      <c r="E20" s="255">
        <v>20.6</v>
      </c>
      <c r="F20" s="71"/>
      <c r="G20" s="72">
        <f t="shared" si="0"/>
        <v>0</v>
      </c>
    </row>
    <row r="21" spans="2:7" ht="45.75" customHeight="1">
      <c r="B21" s="254">
        <v>15</v>
      </c>
      <c r="C21" s="106" t="s">
        <v>310</v>
      </c>
      <c r="D21" s="107" t="s">
        <v>74</v>
      </c>
      <c r="E21" s="255">
        <v>2</v>
      </c>
      <c r="F21" s="71"/>
      <c r="G21" s="72">
        <f t="shared" si="0"/>
        <v>0</v>
      </c>
    </row>
    <row r="22" spans="2:7" ht="45.75" customHeight="1">
      <c r="B22" s="254">
        <v>16</v>
      </c>
      <c r="C22" s="106" t="s">
        <v>311</v>
      </c>
      <c r="D22" s="107" t="s">
        <v>99</v>
      </c>
      <c r="E22" s="255">
        <v>2</v>
      </c>
      <c r="F22" s="71"/>
      <c r="G22" s="72">
        <f t="shared" si="0"/>
        <v>0</v>
      </c>
    </row>
    <row r="23" spans="2:7" ht="45.75" customHeight="1">
      <c r="B23" s="254">
        <v>17</v>
      </c>
      <c r="C23" s="106" t="s">
        <v>312</v>
      </c>
      <c r="D23" s="107" t="s">
        <v>11</v>
      </c>
      <c r="E23" s="255">
        <v>99.2</v>
      </c>
      <c r="F23" s="71"/>
      <c r="G23" s="72">
        <f t="shared" si="0"/>
        <v>0</v>
      </c>
    </row>
    <row r="24" spans="2:7" ht="45.75" customHeight="1">
      <c r="B24" s="254">
        <v>18</v>
      </c>
      <c r="C24" s="106" t="s">
        <v>313</v>
      </c>
      <c r="D24" s="107" t="s">
        <v>74</v>
      </c>
      <c r="E24" s="255">
        <v>2</v>
      </c>
      <c r="F24" s="71"/>
      <c r="G24" s="72">
        <f t="shared" si="0"/>
        <v>0</v>
      </c>
    </row>
    <row r="25" spans="2:7" ht="45.75" customHeight="1">
      <c r="B25" s="254">
        <v>19</v>
      </c>
      <c r="C25" s="106" t="s">
        <v>314</v>
      </c>
      <c r="D25" s="107" t="s">
        <v>99</v>
      </c>
      <c r="E25" s="255">
        <v>2</v>
      </c>
      <c r="F25" s="71"/>
      <c r="G25" s="72">
        <f t="shared" si="0"/>
        <v>0</v>
      </c>
    </row>
    <row r="26" spans="2:7" ht="45.75" customHeight="1">
      <c r="B26" s="254">
        <v>20</v>
      </c>
      <c r="C26" s="106" t="s">
        <v>600</v>
      </c>
      <c r="D26" s="107" t="s">
        <v>11</v>
      </c>
      <c r="E26" s="255">
        <v>4</v>
      </c>
      <c r="F26" s="71"/>
      <c r="G26" s="72">
        <f t="shared" si="0"/>
        <v>0</v>
      </c>
    </row>
    <row r="27" spans="2:7" ht="45.75" customHeight="1">
      <c r="B27" s="254">
        <v>21</v>
      </c>
      <c r="C27" s="106" t="s">
        <v>601</v>
      </c>
      <c r="D27" s="107" t="s">
        <v>11</v>
      </c>
      <c r="E27" s="255">
        <v>146.80000000000001</v>
      </c>
      <c r="F27" s="71"/>
      <c r="G27" s="72">
        <f t="shared" si="0"/>
        <v>0</v>
      </c>
    </row>
    <row r="28" spans="2:7" ht="45.75" customHeight="1">
      <c r="B28" s="254">
        <v>22</v>
      </c>
      <c r="C28" s="106" t="s">
        <v>597</v>
      </c>
      <c r="D28" s="107" t="s">
        <v>11</v>
      </c>
      <c r="E28" s="255">
        <v>11</v>
      </c>
      <c r="F28" s="71"/>
      <c r="G28" s="72">
        <f t="shared" si="0"/>
        <v>0</v>
      </c>
    </row>
    <row r="29" spans="2:7" ht="45.75" customHeight="1">
      <c r="B29" s="254">
        <v>23</v>
      </c>
      <c r="C29" s="106" t="s">
        <v>598</v>
      </c>
      <c r="D29" s="107" t="s">
        <v>11</v>
      </c>
      <c r="E29" s="255">
        <v>159.4</v>
      </c>
      <c r="F29" s="71"/>
      <c r="G29" s="72">
        <f t="shared" si="0"/>
        <v>0</v>
      </c>
    </row>
    <row r="30" spans="2:7" ht="45.75" customHeight="1">
      <c r="B30" s="254">
        <v>24</v>
      </c>
      <c r="C30" s="106" t="s">
        <v>596</v>
      </c>
      <c r="D30" s="107" t="s">
        <v>11</v>
      </c>
      <c r="E30" s="255">
        <v>38.700000000000003</v>
      </c>
      <c r="F30" s="71"/>
      <c r="G30" s="72">
        <f t="shared" si="0"/>
        <v>0</v>
      </c>
    </row>
    <row r="31" spans="2:7" ht="45.75" customHeight="1">
      <c r="B31" s="254">
        <v>25</v>
      </c>
      <c r="C31" s="106" t="s">
        <v>602</v>
      </c>
      <c r="D31" s="107" t="s">
        <v>11</v>
      </c>
      <c r="E31" s="255">
        <v>27.4</v>
      </c>
      <c r="F31" s="71"/>
      <c r="G31" s="72">
        <f t="shared" si="0"/>
        <v>0</v>
      </c>
    </row>
    <row r="32" spans="2:7" ht="45.75" customHeight="1">
      <c r="B32" s="254">
        <v>26</v>
      </c>
      <c r="C32" s="106" t="s">
        <v>749</v>
      </c>
      <c r="D32" s="107" t="s">
        <v>27</v>
      </c>
      <c r="E32" s="255">
        <v>10</v>
      </c>
      <c r="F32" s="71"/>
      <c r="G32" s="72">
        <f t="shared" si="0"/>
        <v>0</v>
      </c>
    </row>
    <row r="33" spans="2:7" ht="45.75" customHeight="1">
      <c r="B33" s="254">
        <v>27</v>
      </c>
      <c r="C33" s="106" t="s">
        <v>748</v>
      </c>
      <c r="D33" s="107" t="s">
        <v>27</v>
      </c>
      <c r="E33" s="255">
        <v>3</v>
      </c>
      <c r="F33" s="71"/>
      <c r="G33" s="72">
        <f t="shared" si="0"/>
        <v>0</v>
      </c>
    </row>
    <row r="34" spans="2:7" ht="45.75" customHeight="1">
      <c r="B34" s="254">
        <v>28</v>
      </c>
      <c r="C34" s="106" t="s">
        <v>771</v>
      </c>
      <c r="D34" s="107" t="s">
        <v>27</v>
      </c>
      <c r="E34" s="255">
        <v>9</v>
      </c>
      <c r="F34" s="71"/>
      <c r="G34" s="72">
        <f t="shared" si="0"/>
        <v>0</v>
      </c>
    </row>
    <row r="35" spans="2:7" ht="45.75" customHeight="1">
      <c r="B35" s="254">
        <v>29</v>
      </c>
      <c r="C35" s="106" t="s">
        <v>316</v>
      </c>
      <c r="D35" s="107" t="s">
        <v>11</v>
      </c>
      <c r="E35" s="255">
        <v>7</v>
      </c>
      <c r="F35" s="71"/>
      <c r="G35" s="72">
        <f t="shared" si="0"/>
        <v>0</v>
      </c>
    </row>
    <row r="36" spans="2:7" ht="45.75" customHeight="1">
      <c r="B36" s="254">
        <v>30</v>
      </c>
      <c r="C36" s="106" t="s">
        <v>304</v>
      </c>
      <c r="D36" s="107" t="s">
        <v>11</v>
      </c>
      <c r="E36" s="255">
        <v>12</v>
      </c>
      <c r="F36" s="71"/>
      <c r="G36" s="72">
        <f t="shared" si="0"/>
        <v>0</v>
      </c>
    </row>
    <row r="37" spans="2:7" ht="45.75" customHeight="1">
      <c r="B37" s="254">
        <v>31</v>
      </c>
      <c r="C37" s="106" t="s">
        <v>317</v>
      </c>
      <c r="D37" s="107" t="s">
        <v>11</v>
      </c>
      <c r="E37" s="255">
        <v>317.7</v>
      </c>
      <c r="F37" s="71"/>
      <c r="G37" s="72">
        <f t="shared" si="0"/>
        <v>0</v>
      </c>
    </row>
    <row r="38" spans="2:7" ht="45.75" customHeight="1">
      <c r="B38" s="254">
        <v>32</v>
      </c>
      <c r="C38" s="106" t="s">
        <v>318</v>
      </c>
      <c r="D38" s="107" t="s">
        <v>11</v>
      </c>
      <c r="E38" s="255">
        <v>159.80000000000001</v>
      </c>
      <c r="F38" s="71"/>
      <c r="G38" s="72">
        <f t="shared" si="0"/>
        <v>0</v>
      </c>
    </row>
    <row r="39" spans="2:7" ht="45.75" customHeight="1">
      <c r="B39" s="254">
        <v>33</v>
      </c>
      <c r="C39" s="106" t="s">
        <v>319</v>
      </c>
      <c r="D39" s="107" t="s">
        <v>74</v>
      </c>
      <c r="E39" s="255">
        <v>2</v>
      </c>
      <c r="F39" s="71"/>
      <c r="G39" s="72">
        <f t="shared" si="0"/>
        <v>0</v>
      </c>
    </row>
    <row r="40" spans="2:7" ht="45.75" customHeight="1">
      <c r="B40" s="254">
        <v>34</v>
      </c>
      <c r="C40" s="106" t="s">
        <v>320</v>
      </c>
      <c r="D40" s="107" t="s">
        <v>99</v>
      </c>
      <c r="E40" s="255">
        <v>2</v>
      </c>
      <c r="F40" s="71"/>
      <c r="G40" s="72">
        <f t="shared" si="0"/>
        <v>0</v>
      </c>
    </row>
    <row r="41" spans="2:7" ht="45.75" customHeight="1">
      <c r="B41" s="254">
        <v>35</v>
      </c>
      <c r="C41" s="106" t="s">
        <v>321</v>
      </c>
      <c r="D41" s="107" t="s">
        <v>99</v>
      </c>
      <c r="E41" s="255">
        <v>2</v>
      </c>
      <c r="F41" s="71"/>
      <c r="G41" s="72">
        <f t="shared" si="0"/>
        <v>0</v>
      </c>
    </row>
    <row r="42" spans="2:7" ht="45.75" customHeight="1">
      <c r="B42" s="254">
        <v>36</v>
      </c>
      <c r="C42" s="106" t="s">
        <v>322</v>
      </c>
      <c r="D42" s="107" t="s">
        <v>11</v>
      </c>
      <c r="E42" s="255">
        <v>318.5</v>
      </c>
      <c r="F42" s="71"/>
      <c r="G42" s="72">
        <f t="shared" si="0"/>
        <v>0</v>
      </c>
    </row>
    <row r="43" spans="2:7" ht="45.75" customHeight="1">
      <c r="B43" s="254">
        <v>37</v>
      </c>
      <c r="C43" s="106" t="s">
        <v>323</v>
      </c>
      <c r="D43" s="107" t="s">
        <v>74</v>
      </c>
      <c r="E43" s="255">
        <v>6</v>
      </c>
      <c r="F43" s="71"/>
      <c r="G43" s="72">
        <f t="shared" si="0"/>
        <v>0</v>
      </c>
    </row>
    <row r="44" spans="2:7" ht="45.75" customHeight="1">
      <c r="B44" s="254">
        <v>38</v>
      </c>
      <c r="C44" s="106" t="s">
        <v>324</v>
      </c>
      <c r="D44" s="107" t="s">
        <v>99</v>
      </c>
      <c r="E44" s="255">
        <v>6</v>
      </c>
      <c r="F44" s="71"/>
      <c r="G44" s="72">
        <f t="shared" si="0"/>
        <v>0</v>
      </c>
    </row>
    <row r="45" spans="2:7" ht="45.75" customHeight="1">
      <c r="B45" s="254">
        <v>39</v>
      </c>
      <c r="C45" s="106" t="s">
        <v>325</v>
      </c>
      <c r="D45" s="107" t="s">
        <v>11</v>
      </c>
      <c r="E45" s="255">
        <v>180.9</v>
      </c>
      <c r="F45" s="71"/>
      <c r="G45" s="72">
        <f t="shared" si="0"/>
        <v>0</v>
      </c>
    </row>
    <row r="46" spans="2:7" ht="45.75" customHeight="1">
      <c r="B46" s="254">
        <v>40</v>
      </c>
      <c r="C46" s="106" t="s">
        <v>326</v>
      </c>
      <c r="D46" s="107" t="s">
        <v>74</v>
      </c>
      <c r="E46" s="255">
        <v>6</v>
      </c>
      <c r="F46" s="71"/>
      <c r="G46" s="72">
        <f t="shared" si="0"/>
        <v>0</v>
      </c>
    </row>
    <row r="47" spans="2:7" ht="45.75" customHeight="1">
      <c r="B47" s="254">
        <v>41</v>
      </c>
      <c r="C47" s="106" t="s">
        <v>314</v>
      </c>
      <c r="D47" s="107" t="s">
        <v>99</v>
      </c>
      <c r="E47" s="255">
        <v>6</v>
      </c>
      <c r="F47" s="71"/>
      <c r="G47" s="72">
        <f t="shared" si="0"/>
        <v>0</v>
      </c>
    </row>
    <row r="48" spans="2:7" ht="45.75" customHeight="1">
      <c r="B48" s="254">
        <v>42</v>
      </c>
      <c r="C48" s="106" t="s">
        <v>327</v>
      </c>
      <c r="D48" s="107" t="s">
        <v>11</v>
      </c>
      <c r="E48" s="255">
        <v>60.7</v>
      </c>
      <c r="F48" s="71"/>
      <c r="G48" s="72">
        <f t="shared" si="0"/>
        <v>0</v>
      </c>
    </row>
    <row r="49" spans="2:7" ht="45.75" customHeight="1">
      <c r="B49" s="254">
        <v>43</v>
      </c>
      <c r="C49" s="106" t="s">
        <v>328</v>
      </c>
      <c r="D49" s="107" t="s">
        <v>74</v>
      </c>
      <c r="E49" s="255">
        <v>2</v>
      </c>
      <c r="F49" s="71"/>
      <c r="G49" s="72">
        <f t="shared" si="0"/>
        <v>0</v>
      </c>
    </row>
    <row r="50" spans="2:7" ht="45.75" customHeight="1">
      <c r="B50" s="254">
        <v>44</v>
      </c>
      <c r="C50" s="106" t="s">
        <v>329</v>
      </c>
      <c r="D50" s="107" t="s">
        <v>99</v>
      </c>
      <c r="E50" s="255">
        <v>2</v>
      </c>
      <c r="F50" s="71"/>
      <c r="G50" s="72">
        <f t="shared" si="0"/>
        <v>0</v>
      </c>
    </row>
    <row r="51" spans="2:7" ht="45.75" customHeight="1">
      <c r="B51" s="254">
        <v>45</v>
      </c>
      <c r="C51" s="106" t="s">
        <v>750</v>
      </c>
      <c r="D51" s="107" t="s">
        <v>11</v>
      </c>
      <c r="E51" s="255">
        <v>168</v>
      </c>
      <c r="F51" s="71"/>
      <c r="G51" s="72">
        <f t="shared" si="0"/>
        <v>0</v>
      </c>
    </row>
    <row r="52" spans="2:7" ht="45.75" customHeight="1">
      <c r="B52" s="254">
        <v>46</v>
      </c>
      <c r="C52" s="106" t="s">
        <v>330</v>
      </c>
      <c r="D52" s="107" t="s">
        <v>11</v>
      </c>
      <c r="E52" s="255">
        <v>161</v>
      </c>
      <c r="F52" s="71"/>
      <c r="G52" s="72">
        <f t="shared" si="0"/>
        <v>0</v>
      </c>
    </row>
    <row r="53" spans="2:7" ht="45.75" customHeight="1">
      <c r="B53" s="254">
        <v>47</v>
      </c>
      <c r="C53" s="106" t="s">
        <v>754</v>
      </c>
      <c r="D53" s="107" t="s">
        <v>74</v>
      </c>
      <c r="E53" s="255">
        <v>48</v>
      </c>
      <c r="F53" s="71"/>
      <c r="G53" s="72">
        <f t="shared" si="0"/>
        <v>0</v>
      </c>
    </row>
    <row r="54" spans="2:7" ht="45.75" customHeight="1">
      <c r="B54" s="254">
        <v>48</v>
      </c>
      <c r="C54" s="106" t="s">
        <v>751</v>
      </c>
      <c r="D54" s="107" t="s">
        <v>99</v>
      </c>
      <c r="E54" s="255">
        <v>96</v>
      </c>
      <c r="F54" s="71"/>
      <c r="G54" s="72">
        <f t="shared" si="0"/>
        <v>0</v>
      </c>
    </row>
    <row r="55" spans="2:7" ht="45.75" customHeight="1">
      <c r="B55" s="254">
        <v>49</v>
      </c>
      <c r="C55" s="106" t="s">
        <v>752</v>
      </c>
      <c r="D55" s="107" t="s">
        <v>99</v>
      </c>
      <c r="E55" s="255">
        <v>48</v>
      </c>
      <c r="F55" s="71"/>
      <c r="G55" s="72">
        <f t="shared" si="0"/>
        <v>0</v>
      </c>
    </row>
    <row r="56" spans="2:7" ht="45.75" customHeight="1">
      <c r="B56" s="254">
        <v>50</v>
      </c>
      <c r="C56" s="106" t="s">
        <v>98</v>
      </c>
      <c r="D56" s="107" t="s">
        <v>27</v>
      </c>
      <c r="E56" s="255">
        <v>1</v>
      </c>
      <c r="F56" s="71"/>
      <c r="G56" s="72">
        <f t="shared" si="0"/>
        <v>0</v>
      </c>
    </row>
    <row r="57" spans="2:7" ht="45.75" customHeight="1">
      <c r="B57" s="254">
        <v>51</v>
      </c>
      <c r="C57" s="106" t="s">
        <v>331</v>
      </c>
      <c r="D57" s="107" t="s">
        <v>11</v>
      </c>
      <c r="E57" s="255">
        <v>30</v>
      </c>
      <c r="F57" s="71"/>
      <c r="G57" s="72">
        <f t="shared" si="0"/>
        <v>0</v>
      </c>
    </row>
    <row r="58" spans="2:7" ht="45.75" customHeight="1">
      <c r="B58" s="254">
        <v>52</v>
      </c>
      <c r="C58" s="106" t="s">
        <v>753</v>
      </c>
      <c r="D58" s="107" t="s">
        <v>11</v>
      </c>
      <c r="E58" s="255">
        <v>163.69999999999999</v>
      </c>
      <c r="F58" s="71"/>
      <c r="G58" s="72">
        <f t="shared" si="0"/>
        <v>0</v>
      </c>
    </row>
    <row r="59" spans="2:7" ht="45.75" customHeight="1">
      <c r="B59" s="254">
        <v>53</v>
      </c>
      <c r="C59" s="106" t="s">
        <v>332</v>
      </c>
      <c r="D59" s="107" t="s">
        <v>11</v>
      </c>
      <c r="E59" s="255">
        <v>156.69999999999999</v>
      </c>
      <c r="F59" s="71"/>
      <c r="G59" s="72">
        <f t="shared" si="0"/>
        <v>0</v>
      </c>
    </row>
    <row r="60" spans="2:7" ht="45.75" customHeight="1">
      <c r="B60" s="254">
        <v>54</v>
      </c>
      <c r="C60" s="106" t="s">
        <v>754</v>
      </c>
      <c r="D60" s="107" t="s">
        <v>74</v>
      </c>
      <c r="E60" s="255">
        <v>12</v>
      </c>
      <c r="F60" s="71"/>
      <c r="G60" s="72">
        <f t="shared" si="0"/>
        <v>0</v>
      </c>
    </row>
    <row r="61" spans="2:7" ht="45.75" customHeight="1">
      <c r="B61" s="254">
        <v>55</v>
      </c>
      <c r="C61" s="106" t="s">
        <v>751</v>
      </c>
      <c r="D61" s="107" t="s">
        <v>99</v>
      </c>
      <c r="E61" s="255">
        <v>24</v>
      </c>
      <c r="F61" s="71"/>
      <c r="G61" s="72">
        <f t="shared" si="0"/>
        <v>0</v>
      </c>
    </row>
    <row r="62" spans="2:7" ht="45.75" customHeight="1">
      <c r="B62" s="254">
        <v>56</v>
      </c>
      <c r="C62" s="106" t="s">
        <v>752</v>
      </c>
      <c r="D62" s="107" t="s">
        <v>99</v>
      </c>
      <c r="E62" s="255">
        <v>12</v>
      </c>
      <c r="F62" s="71"/>
      <c r="G62" s="72">
        <f t="shared" si="0"/>
        <v>0</v>
      </c>
    </row>
    <row r="63" spans="2:7" ht="45.75" customHeight="1">
      <c r="B63" s="254">
        <v>57</v>
      </c>
      <c r="C63" s="106" t="s">
        <v>767</v>
      </c>
      <c r="D63" s="107" t="s">
        <v>11</v>
      </c>
      <c r="E63" s="255">
        <v>182.5</v>
      </c>
      <c r="F63" s="71"/>
      <c r="G63" s="72">
        <f t="shared" si="0"/>
        <v>0</v>
      </c>
    </row>
    <row r="64" spans="2:7" ht="45.75" customHeight="1">
      <c r="B64" s="254">
        <v>58</v>
      </c>
      <c r="C64" s="106" t="s">
        <v>333</v>
      </c>
      <c r="D64" s="107" t="s">
        <v>11</v>
      </c>
      <c r="E64" s="255">
        <v>44.5</v>
      </c>
      <c r="F64" s="71"/>
      <c r="G64" s="72">
        <f t="shared" si="0"/>
        <v>0</v>
      </c>
    </row>
    <row r="65" spans="2:7" ht="45.75" customHeight="1">
      <c r="B65" s="254">
        <v>59</v>
      </c>
      <c r="C65" s="106" t="s">
        <v>334</v>
      </c>
      <c r="D65" s="107" t="s">
        <v>11</v>
      </c>
      <c r="E65" s="255">
        <v>77.5</v>
      </c>
      <c r="F65" s="71"/>
      <c r="G65" s="72">
        <f t="shared" si="0"/>
        <v>0</v>
      </c>
    </row>
    <row r="66" spans="2:7" ht="45.75" customHeight="1">
      <c r="B66" s="254">
        <v>60</v>
      </c>
      <c r="C66" s="106" t="s">
        <v>766</v>
      </c>
      <c r="D66" s="107" t="s">
        <v>11</v>
      </c>
      <c r="E66" s="255">
        <v>60.5</v>
      </c>
      <c r="F66" s="71"/>
      <c r="G66" s="72">
        <f t="shared" ref="G66:G67" si="1">ROUND(E66*F66,2)</f>
        <v>0</v>
      </c>
    </row>
    <row r="67" spans="2:7" ht="45.75" customHeight="1">
      <c r="B67" s="254">
        <v>61</v>
      </c>
      <c r="C67" s="106" t="s">
        <v>592</v>
      </c>
      <c r="D67" s="107" t="s">
        <v>11</v>
      </c>
      <c r="E67" s="255">
        <v>182.5</v>
      </c>
      <c r="F67" s="71"/>
      <c r="G67" s="72">
        <f t="shared" si="1"/>
        <v>0</v>
      </c>
    </row>
    <row r="68" spans="2:7" ht="50.1" customHeight="1">
      <c r="B68" s="254"/>
      <c r="C68" s="73" t="s">
        <v>777</v>
      </c>
      <c r="D68" s="256"/>
      <c r="E68" s="95"/>
      <c r="F68" s="75"/>
      <c r="G68" s="76">
        <f>SUBTOTAL(109,G7:G67)</f>
        <v>0</v>
      </c>
    </row>
    <row r="69" spans="2:7" ht="50.1" customHeight="1">
      <c r="B69" s="261" t="s">
        <v>67</v>
      </c>
      <c r="C69" s="263" t="s">
        <v>336</v>
      </c>
      <c r="D69" s="68"/>
      <c r="E69" s="96"/>
      <c r="F69" s="75"/>
      <c r="G69" s="72" t="s">
        <v>100</v>
      </c>
    </row>
    <row r="70" spans="2:7" ht="40.5" customHeight="1">
      <c r="B70" s="254">
        <v>62</v>
      </c>
      <c r="C70" s="106" t="s">
        <v>300</v>
      </c>
      <c r="D70" s="107" t="s">
        <v>11</v>
      </c>
      <c r="E70" s="139">
        <v>14.4</v>
      </c>
      <c r="F70" s="71"/>
      <c r="G70" s="72">
        <f t="shared" ref="G70:G95" si="2">ROUND(E70*F70,2)</f>
        <v>0</v>
      </c>
    </row>
    <row r="71" spans="2:7" ht="40.5" customHeight="1">
      <c r="B71" s="254">
        <v>63</v>
      </c>
      <c r="C71" s="106" t="s">
        <v>315</v>
      </c>
      <c r="D71" s="107" t="s">
        <v>11</v>
      </c>
      <c r="E71" s="139">
        <v>2.2000000000000002</v>
      </c>
      <c r="F71" s="71"/>
      <c r="G71" s="72">
        <f t="shared" si="2"/>
        <v>0</v>
      </c>
    </row>
    <row r="72" spans="2:7" ht="40.5" customHeight="1">
      <c r="B72" s="254">
        <v>64</v>
      </c>
      <c r="C72" s="106" t="s">
        <v>755</v>
      </c>
      <c r="D72" s="107" t="s">
        <v>27</v>
      </c>
      <c r="E72" s="139">
        <v>1</v>
      </c>
      <c r="F72" s="71"/>
      <c r="G72" s="72">
        <f t="shared" si="2"/>
        <v>0</v>
      </c>
    </row>
    <row r="73" spans="2:7" ht="40.5" customHeight="1">
      <c r="B73" s="254">
        <v>65</v>
      </c>
      <c r="C73" s="106" t="s">
        <v>337</v>
      </c>
      <c r="D73" s="107" t="s">
        <v>27</v>
      </c>
      <c r="E73" s="139">
        <v>2</v>
      </c>
      <c r="F73" s="71"/>
      <c r="G73" s="72">
        <f t="shared" si="2"/>
        <v>0</v>
      </c>
    </row>
    <row r="74" spans="2:7" ht="54" customHeight="1">
      <c r="B74" s="254">
        <v>66</v>
      </c>
      <c r="C74" s="106" t="s">
        <v>772</v>
      </c>
      <c r="D74" s="107" t="s">
        <v>27</v>
      </c>
      <c r="E74" s="139">
        <v>2</v>
      </c>
      <c r="F74" s="71"/>
      <c r="G74" s="72">
        <f t="shared" si="2"/>
        <v>0</v>
      </c>
    </row>
    <row r="75" spans="2:7" ht="40.5" customHeight="1">
      <c r="B75" s="254">
        <v>67</v>
      </c>
      <c r="C75" s="106" t="s">
        <v>338</v>
      </c>
      <c r="D75" s="107" t="s">
        <v>55</v>
      </c>
      <c r="E75" s="139">
        <v>2</v>
      </c>
      <c r="F75" s="71"/>
      <c r="G75" s="72">
        <f t="shared" si="2"/>
        <v>0</v>
      </c>
    </row>
    <row r="76" spans="2:7" ht="40.5" customHeight="1">
      <c r="B76" s="254">
        <v>68</v>
      </c>
      <c r="C76" s="106" t="s">
        <v>300</v>
      </c>
      <c r="D76" s="107" t="s">
        <v>11</v>
      </c>
      <c r="E76" s="139">
        <v>31.7</v>
      </c>
      <c r="F76" s="71"/>
      <c r="G76" s="72">
        <f t="shared" si="2"/>
        <v>0</v>
      </c>
    </row>
    <row r="77" spans="2:7" ht="40.5" customHeight="1">
      <c r="B77" s="254">
        <v>69</v>
      </c>
      <c r="C77" s="106" t="s">
        <v>756</v>
      </c>
      <c r="D77" s="107" t="s">
        <v>27</v>
      </c>
      <c r="E77" s="139">
        <v>1</v>
      </c>
      <c r="F77" s="71"/>
      <c r="G77" s="72">
        <f t="shared" si="2"/>
        <v>0</v>
      </c>
    </row>
    <row r="78" spans="2:7" ht="56.25" customHeight="1">
      <c r="B78" s="254">
        <v>70</v>
      </c>
      <c r="C78" s="106" t="s">
        <v>771</v>
      </c>
      <c r="D78" s="107" t="s">
        <v>27</v>
      </c>
      <c r="E78" s="139">
        <v>1</v>
      </c>
      <c r="F78" s="71"/>
      <c r="G78" s="72">
        <f t="shared" si="2"/>
        <v>0</v>
      </c>
    </row>
    <row r="79" spans="2:7" ht="40.5" customHeight="1">
      <c r="B79" s="254">
        <v>71</v>
      </c>
      <c r="C79" s="106" t="s">
        <v>301</v>
      </c>
      <c r="D79" s="107" t="s">
        <v>11</v>
      </c>
      <c r="E79" s="139">
        <v>16</v>
      </c>
      <c r="F79" s="71"/>
      <c r="G79" s="72">
        <f t="shared" si="2"/>
        <v>0</v>
      </c>
    </row>
    <row r="80" spans="2:7" ht="40.5" customHeight="1">
      <c r="B80" s="254">
        <v>72</v>
      </c>
      <c r="C80" s="106" t="s">
        <v>302</v>
      </c>
      <c r="D80" s="107" t="s">
        <v>11</v>
      </c>
      <c r="E80" s="139">
        <v>35.4</v>
      </c>
      <c r="F80" s="71"/>
      <c r="G80" s="72">
        <f t="shared" si="2"/>
        <v>0</v>
      </c>
    </row>
    <row r="81" spans="2:7" ht="40.5" customHeight="1">
      <c r="B81" s="254">
        <v>73</v>
      </c>
      <c r="C81" s="106" t="s">
        <v>757</v>
      </c>
      <c r="D81" s="107" t="s">
        <v>27</v>
      </c>
      <c r="E81" s="139">
        <v>4</v>
      </c>
      <c r="F81" s="71"/>
      <c r="G81" s="72">
        <f t="shared" si="2"/>
        <v>0</v>
      </c>
    </row>
    <row r="82" spans="2:7" ht="55.5" customHeight="1">
      <c r="B82" s="254">
        <v>74</v>
      </c>
      <c r="C82" s="106" t="s">
        <v>771</v>
      </c>
      <c r="D82" s="107" t="s">
        <v>27</v>
      </c>
      <c r="E82" s="139">
        <v>1</v>
      </c>
      <c r="F82" s="71"/>
      <c r="G82" s="72">
        <f t="shared" si="2"/>
        <v>0</v>
      </c>
    </row>
    <row r="83" spans="2:7" ht="40.5" customHeight="1">
      <c r="B83" s="254">
        <v>75</v>
      </c>
      <c r="C83" s="106" t="s">
        <v>317</v>
      </c>
      <c r="D83" s="107" t="s">
        <v>11</v>
      </c>
      <c r="E83" s="139">
        <v>51.4</v>
      </c>
      <c r="F83" s="71"/>
      <c r="G83" s="72">
        <f t="shared" si="2"/>
        <v>0</v>
      </c>
    </row>
    <row r="84" spans="2:7" ht="40.5" customHeight="1">
      <c r="B84" s="254">
        <v>76</v>
      </c>
      <c r="C84" s="106" t="s">
        <v>767</v>
      </c>
      <c r="D84" s="107" t="s">
        <v>11</v>
      </c>
      <c r="E84" s="139">
        <v>11</v>
      </c>
      <c r="F84" s="71"/>
      <c r="G84" s="72">
        <f t="shared" si="2"/>
        <v>0</v>
      </c>
    </row>
    <row r="85" spans="2:7" ht="40.5" customHeight="1">
      <c r="B85" s="254">
        <v>77</v>
      </c>
      <c r="C85" s="106" t="s">
        <v>334</v>
      </c>
      <c r="D85" s="107" t="s">
        <v>11</v>
      </c>
      <c r="E85" s="139">
        <v>11</v>
      </c>
      <c r="F85" s="71"/>
      <c r="G85" s="72">
        <f t="shared" si="2"/>
        <v>0</v>
      </c>
    </row>
    <row r="86" spans="2:7" ht="40.5" customHeight="1">
      <c r="B86" s="254">
        <v>78</v>
      </c>
      <c r="C86" s="106" t="s">
        <v>592</v>
      </c>
      <c r="D86" s="107" t="s">
        <v>11</v>
      </c>
      <c r="E86" s="139">
        <v>11</v>
      </c>
      <c r="F86" s="71"/>
      <c r="G86" s="72">
        <f t="shared" si="2"/>
        <v>0</v>
      </c>
    </row>
    <row r="87" spans="2:7" ht="40.5" customHeight="1">
      <c r="B87" s="254">
        <v>79</v>
      </c>
      <c r="C87" s="106" t="s">
        <v>758</v>
      </c>
      <c r="D87" s="107" t="s">
        <v>11</v>
      </c>
      <c r="E87" s="139">
        <v>170</v>
      </c>
      <c r="F87" s="71"/>
      <c r="G87" s="72">
        <f t="shared" si="2"/>
        <v>0</v>
      </c>
    </row>
    <row r="88" spans="2:7" ht="40.5" customHeight="1">
      <c r="B88" s="254">
        <v>80</v>
      </c>
      <c r="C88" s="106" t="s">
        <v>339</v>
      </c>
      <c r="D88" s="107" t="s">
        <v>11</v>
      </c>
      <c r="E88" s="139">
        <v>185</v>
      </c>
      <c r="F88" s="71"/>
      <c r="G88" s="72">
        <f t="shared" si="2"/>
        <v>0</v>
      </c>
    </row>
    <row r="89" spans="2:7" ht="40.5" customHeight="1">
      <c r="B89" s="254">
        <v>81</v>
      </c>
      <c r="C89" s="106" t="s">
        <v>759</v>
      </c>
      <c r="D89" s="107" t="s">
        <v>74</v>
      </c>
      <c r="E89" s="139">
        <v>12</v>
      </c>
      <c r="F89" s="71"/>
      <c r="G89" s="72">
        <f t="shared" si="2"/>
        <v>0</v>
      </c>
    </row>
    <row r="90" spans="2:7" ht="40.5" customHeight="1">
      <c r="B90" s="254">
        <v>82</v>
      </c>
      <c r="C90" s="106" t="s">
        <v>751</v>
      </c>
      <c r="D90" s="107" t="s">
        <v>99</v>
      </c>
      <c r="E90" s="139">
        <v>24</v>
      </c>
      <c r="F90" s="71"/>
      <c r="G90" s="72">
        <f t="shared" si="2"/>
        <v>0</v>
      </c>
    </row>
    <row r="91" spans="2:7" ht="40.5" customHeight="1">
      <c r="B91" s="254">
        <v>83</v>
      </c>
      <c r="C91" s="106" t="s">
        <v>752</v>
      </c>
      <c r="D91" s="107" t="s">
        <v>99</v>
      </c>
      <c r="E91" s="139">
        <v>12</v>
      </c>
      <c r="F91" s="71"/>
      <c r="G91" s="72">
        <f t="shared" si="2"/>
        <v>0</v>
      </c>
    </row>
    <row r="92" spans="2:7" ht="40.5" customHeight="1">
      <c r="B92" s="254">
        <v>84</v>
      </c>
      <c r="C92" s="106" t="s">
        <v>340</v>
      </c>
      <c r="D92" s="107" t="s">
        <v>11</v>
      </c>
      <c r="E92" s="139">
        <v>669.6</v>
      </c>
      <c r="F92" s="71"/>
      <c r="G92" s="72">
        <f t="shared" si="2"/>
        <v>0</v>
      </c>
    </row>
    <row r="93" spans="2:7" ht="40.5" customHeight="1">
      <c r="B93" s="254">
        <v>85</v>
      </c>
      <c r="C93" s="106" t="s">
        <v>341</v>
      </c>
      <c r="D93" s="107" t="s">
        <v>27</v>
      </c>
      <c r="E93" s="139">
        <v>8</v>
      </c>
      <c r="F93" s="71"/>
      <c r="G93" s="72">
        <f t="shared" si="2"/>
        <v>0</v>
      </c>
    </row>
    <row r="94" spans="2:7" ht="40.5" customHeight="1">
      <c r="B94" s="254">
        <v>86</v>
      </c>
      <c r="C94" s="106" t="s">
        <v>342</v>
      </c>
      <c r="D94" s="107" t="s">
        <v>27</v>
      </c>
      <c r="E94" s="139">
        <v>11</v>
      </c>
      <c r="F94" s="71"/>
      <c r="G94" s="72">
        <f t="shared" si="2"/>
        <v>0</v>
      </c>
    </row>
    <row r="95" spans="2:7" ht="40.5" customHeight="1">
      <c r="B95" s="254">
        <v>87</v>
      </c>
      <c r="C95" s="106" t="s">
        <v>343</v>
      </c>
      <c r="D95" s="107" t="s">
        <v>99</v>
      </c>
      <c r="E95" s="139">
        <v>11</v>
      </c>
      <c r="F95" s="71"/>
      <c r="G95" s="72">
        <f t="shared" si="2"/>
        <v>0</v>
      </c>
    </row>
    <row r="96" spans="2:7" ht="39.950000000000003" customHeight="1">
      <c r="B96" s="254"/>
      <c r="C96" s="73" t="s">
        <v>344</v>
      </c>
      <c r="D96" s="256"/>
      <c r="E96" s="255"/>
      <c r="F96" s="75"/>
      <c r="G96" s="76">
        <f>SUBTOTAL(109,G70:G95)</f>
        <v>0</v>
      </c>
    </row>
    <row r="97" spans="2:7" ht="39.950000000000003" customHeight="1">
      <c r="B97" s="261" t="s">
        <v>72</v>
      </c>
      <c r="C97" s="263" t="s">
        <v>345</v>
      </c>
      <c r="D97" s="68"/>
      <c r="E97" s="96"/>
      <c r="F97" s="75"/>
      <c r="G97" s="72" t="s">
        <v>100</v>
      </c>
    </row>
    <row r="98" spans="2:7" ht="36" customHeight="1">
      <c r="B98" s="254">
        <v>88</v>
      </c>
      <c r="C98" s="106" t="s">
        <v>300</v>
      </c>
      <c r="D98" s="107" t="s">
        <v>11</v>
      </c>
      <c r="E98" s="139">
        <v>8.4</v>
      </c>
      <c r="F98" s="71"/>
      <c r="G98" s="72">
        <f t="shared" ref="G98:G105" si="3">ROUND(E98*F98,2)</f>
        <v>0</v>
      </c>
    </row>
    <row r="99" spans="2:7" ht="36" customHeight="1">
      <c r="B99" s="254">
        <v>89</v>
      </c>
      <c r="C99" s="106" t="s">
        <v>346</v>
      </c>
      <c r="D99" s="107" t="s">
        <v>11</v>
      </c>
      <c r="E99" s="139">
        <v>8.4</v>
      </c>
      <c r="F99" s="71"/>
      <c r="G99" s="72">
        <f t="shared" si="3"/>
        <v>0</v>
      </c>
    </row>
    <row r="100" spans="2:7" ht="36" customHeight="1">
      <c r="B100" s="254">
        <v>90</v>
      </c>
      <c r="C100" s="106" t="s">
        <v>756</v>
      </c>
      <c r="D100" s="107" t="s">
        <v>27</v>
      </c>
      <c r="E100" s="139">
        <v>1</v>
      </c>
      <c r="F100" s="71"/>
      <c r="G100" s="72">
        <f t="shared" si="3"/>
        <v>0</v>
      </c>
    </row>
    <row r="101" spans="2:7" ht="47.25" customHeight="1">
      <c r="B101" s="254">
        <v>91</v>
      </c>
      <c r="C101" s="106" t="s">
        <v>771</v>
      </c>
      <c r="D101" s="107" t="s">
        <v>27</v>
      </c>
      <c r="E101" s="139">
        <v>1</v>
      </c>
      <c r="F101" s="71"/>
      <c r="G101" s="72">
        <f t="shared" si="3"/>
        <v>0</v>
      </c>
    </row>
    <row r="102" spans="2:7" ht="36" customHeight="1">
      <c r="B102" s="254">
        <v>92</v>
      </c>
      <c r="C102" s="106" t="s">
        <v>767</v>
      </c>
      <c r="D102" s="107" t="s">
        <v>11</v>
      </c>
      <c r="E102" s="139">
        <v>76.5</v>
      </c>
      <c r="F102" s="71"/>
      <c r="G102" s="72">
        <f t="shared" si="3"/>
        <v>0</v>
      </c>
    </row>
    <row r="103" spans="2:7" ht="36" customHeight="1">
      <c r="B103" s="254">
        <v>93</v>
      </c>
      <c r="C103" s="106" t="s">
        <v>334</v>
      </c>
      <c r="D103" s="107" t="s">
        <v>11</v>
      </c>
      <c r="E103" s="139">
        <v>43</v>
      </c>
      <c r="F103" s="71"/>
      <c r="G103" s="72">
        <f t="shared" si="3"/>
        <v>0</v>
      </c>
    </row>
    <row r="104" spans="2:7" ht="36" customHeight="1">
      <c r="B104" s="254">
        <v>94</v>
      </c>
      <c r="C104" s="106" t="s">
        <v>347</v>
      </c>
      <c r="D104" s="107" t="s">
        <v>11</v>
      </c>
      <c r="E104" s="139">
        <v>33.5</v>
      </c>
      <c r="F104" s="71"/>
      <c r="G104" s="72">
        <f t="shared" si="3"/>
        <v>0</v>
      </c>
    </row>
    <row r="105" spans="2:7" ht="36" customHeight="1">
      <c r="B105" s="254">
        <v>95</v>
      </c>
      <c r="C105" s="106" t="s">
        <v>592</v>
      </c>
      <c r="D105" s="107" t="s">
        <v>11</v>
      </c>
      <c r="E105" s="139">
        <v>76.5</v>
      </c>
      <c r="F105" s="71"/>
      <c r="G105" s="72">
        <f t="shared" si="3"/>
        <v>0</v>
      </c>
    </row>
    <row r="106" spans="2:7" ht="39.950000000000003" customHeight="1">
      <c r="B106" s="254"/>
      <c r="C106" s="73" t="s">
        <v>776</v>
      </c>
      <c r="D106" s="256"/>
      <c r="E106" s="255"/>
      <c r="F106" s="75"/>
      <c r="G106" s="76">
        <f>SUBTOTAL(109,G98:G105)</f>
        <v>0</v>
      </c>
    </row>
    <row r="107" spans="2:7" ht="39.950000000000003" customHeight="1">
      <c r="B107" s="261" t="s">
        <v>73</v>
      </c>
      <c r="C107" s="263" t="s">
        <v>348</v>
      </c>
      <c r="D107" s="68"/>
      <c r="E107" s="96"/>
      <c r="F107" s="75"/>
      <c r="G107" s="72" t="s">
        <v>100</v>
      </c>
    </row>
    <row r="108" spans="2:7" ht="39.75" customHeight="1">
      <c r="B108" s="254">
        <v>96</v>
      </c>
      <c r="C108" s="106" t="s">
        <v>349</v>
      </c>
      <c r="D108" s="107" t="s">
        <v>11</v>
      </c>
      <c r="E108" s="139">
        <v>75</v>
      </c>
      <c r="F108" s="71"/>
      <c r="G108" s="72">
        <f t="shared" ref="G108:G123" si="4">ROUND(E108*F108,2)</f>
        <v>0</v>
      </c>
    </row>
    <row r="109" spans="2:7" ht="39.75" customHeight="1">
      <c r="B109" s="254">
        <v>97</v>
      </c>
      <c r="C109" s="106" t="s">
        <v>350</v>
      </c>
      <c r="D109" s="107" t="s">
        <v>11</v>
      </c>
      <c r="E109" s="139">
        <v>29</v>
      </c>
      <c r="F109" s="71"/>
      <c r="G109" s="72">
        <f t="shared" si="4"/>
        <v>0</v>
      </c>
    </row>
    <row r="110" spans="2:7" ht="39.75" customHeight="1">
      <c r="B110" s="254">
        <v>98</v>
      </c>
      <c r="C110" s="106" t="s">
        <v>351</v>
      </c>
      <c r="D110" s="107" t="s">
        <v>11</v>
      </c>
      <c r="E110" s="139">
        <v>13</v>
      </c>
      <c r="F110" s="71"/>
      <c r="G110" s="72">
        <f t="shared" si="4"/>
        <v>0</v>
      </c>
    </row>
    <row r="111" spans="2:7" ht="39.75" customHeight="1">
      <c r="B111" s="254">
        <v>99</v>
      </c>
      <c r="C111" s="106" t="s">
        <v>352</v>
      </c>
      <c r="D111" s="107" t="s">
        <v>11</v>
      </c>
      <c r="E111" s="139">
        <v>75</v>
      </c>
      <c r="F111" s="71"/>
      <c r="G111" s="72">
        <f t="shared" si="4"/>
        <v>0</v>
      </c>
    </row>
    <row r="112" spans="2:7" ht="46.5" customHeight="1">
      <c r="B112" s="254">
        <v>100</v>
      </c>
      <c r="C112" s="106" t="s">
        <v>767</v>
      </c>
      <c r="D112" s="107" t="s">
        <v>11</v>
      </c>
      <c r="E112" s="139">
        <v>11</v>
      </c>
      <c r="F112" s="71"/>
      <c r="G112" s="72">
        <f t="shared" si="4"/>
        <v>0</v>
      </c>
    </row>
    <row r="113" spans="2:7" ht="39.75" customHeight="1">
      <c r="B113" s="254">
        <v>101</v>
      </c>
      <c r="C113" s="106" t="s">
        <v>773</v>
      </c>
      <c r="D113" s="107" t="s">
        <v>11</v>
      </c>
      <c r="E113" s="139">
        <v>5.5</v>
      </c>
      <c r="F113" s="71"/>
      <c r="G113" s="72">
        <f t="shared" si="4"/>
        <v>0</v>
      </c>
    </row>
    <row r="114" spans="2:7" ht="39.75" customHeight="1">
      <c r="B114" s="254">
        <v>102</v>
      </c>
      <c r="C114" s="106" t="s">
        <v>353</v>
      </c>
      <c r="D114" s="107" t="s">
        <v>11</v>
      </c>
      <c r="E114" s="139">
        <v>5.5</v>
      </c>
      <c r="F114" s="71"/>
      <c r="G114" s="72">
        <f t="shared" si="4"/>
        <v>0</v>
      </c>
    </row>
    <row r="115" spans="2:7" ht="39.75" customHeight="1">
      <c r="B115" s="254">
        <v>103</v>
      </c>
      <c r="C115" s="106" t="s">
        <v>592</v>
      </c>
      <c r="D115" s="107" t="s">
        <v>11</v>
      </c>
      <c r="E115" s="139">
        <v>11</v>
      </c>
      <c r="F115" s="71"/>
      <c r="G115" s="72">
        <f t="shared" si="4"/>
        <v>0</v>
      </c>
    </row>
    <row r="116" spans="2:7" ht="39.75" customHeight="1">
      <c r="B116" s="254">
        <v>104</v>
      </c>
      <c r="C116" s="106" t="s">
        <v>767</v>
      </c>
      <c r="D116" s="107" t="s">
        <v>11</v>
      </c>
      <c r="E116" s="139">
        <v>106.5</v>
      </c>
      <c r="F116" s="71"/>
      <c r="G116" s="72">
        <f t="shared" si="4"/>
        <v>0</v>
      </c>
    </row>
    <row r="117" spans="2:7" ht="39.75" customHeight="1">
      <c r="B117" s="254">
        <v>105</v>
      </c>
      <c r="C117" s="106" t="s">
        <v>334</v>
      </c>
      <c r="D117" s="107" t="s">
        <v>11</v>
      </c>
      <c r="E117" s="139">
        <v>106.5</v>
      </c>
      <c r="F117" s="71"/>
      <c r="G117" s="72">
        <f t="shared" si="4"/>
        <v>0</v>
      </c>
    </row>
    <row r="118" spans="2:7" ht="39.75" customHeight="1">
      <c r="B118" s="254">
        <v>106</v>
      </c>
      <c r="C118" s="106" t="s">
        <v>592</v>
      </c>
      <c r="D118" s="107" t="s">
        <v>11</v>
      </c>
      <c r="E118" s="139">
        <v>106.5</v>
      </c>
      <c r="F118" s="71"/>
      <c r="G118" s="72">
        <f t="shared" si="4"/>
        <v>0</v>
      </c>
    </row>
    <row r="119" spans="2:7" ht="39.75" customHeight="1">
      <c r="B119" s="254">
        <v>107</v>
      </c>
      <c r="C119" s="106" t="s">
        <v>760</v>
      </c>
      <c r="D119" s="107" t="s">
        <v>11</v>
      </c>
      <c r="E119" s="139">
        <v>491</v>
      </c>
      <c r="F119" s="71"/>
      <c r="G119" s="72">
        <f t="shared" si="4"/>
        <v>0</v>
      </c>
    </row>
    <row r="120" spans="2:7" ht="39.75" customHeight="1">
      <c r="B120" s="254">
        <v>108</v>
      </c>
      <c r="C120" s="106" t="s">
        <v>354</v>
      </c>
      <c r="D120" s="107" t="s">
        <v>11</v>
      </c>
      <c r="E120" s="139">
        <v>508</v>
      </c>
      <c r="F120" s="71"/>
      <c r="G120" s="72">
        <f t="shared" si="4"/>
        <v>0</v>
      </c>
    </row>
    <row r="121" spans="2:7" ht="39.75" customHeight="1">
      <c r="B121" s="254">
        <v>109</v>
      </c>
      <c r="C121" s="106" t="s">
        <v>761</v>
      </c>
      <c r="D121" s="107" t="s">
        <v>74</v>
      </c>
      <c r="E121" s="139">
        <v>72</v>
      </c>
      <c r="F121" s="71"/>
      <c r="G121" s="72">
        <f t="shared" si="4"/>
        <v>0</v>
      </c>
    </row>
    <row r="122" spans="2:7" ht="39.75" customHeight="1">
      <c r="B122" s="254">
        <v>110</v>
      </c>
      <c r="C122" s="106" t="s">
        <v>751</v>
      </c>
      <c r="D122" s="107" t="s">
        <v>99</v>
      </c>
      <c r="E122" s="139">
        <v>144</v>
      </c>
      <c r="F122" s="71"/>
      <c r="G122" s="72">
        <f t="shared" si="4"/>
        <v>0</v>
      </c>
    </row>
    <row r="123" spans="2:7" ht="39.75" customHeight="1">
      <c r="B123" s="254">
        <v>111</v>
      </c>
      <c r="C123" s="106" t="s">
        <v>752</v>
      </c>
      <c r="D123" s="107" t="s">
        <v>99</v>
      </c>
      <c r="E123" s="139">
        <v>72</v>
      </c>
      <c r="F123" s="71"/>
      <c r="G123" s="72">
        <f t="shared" si="4"/>
        <v>0</v>
      </c>
    </row>
    <row r="124" spans="2:7" ht="39.950000000000003" customHeight="1">
      <c r="B124" s="254"/>
      <c r="C124" s="73" t="s">
        <v>775</v>
      </c>
      <c r="D124" s="256"/>
      <c r="E124" s="255"/>
      <c r="F124" s="75"/>
      <c r="G124" s="76">
        <f>SUBTOTAL(109,G108:G123)</f>
        <v>0</v>
      </c>
    </row>
    <row r="125" spans="2:7" ht="39.950000000000003" customHeight="1">
      <c r="B125" s="261" t="s">
        <v>73</v>
      </c>
      <c r="C125" s="263" t="s">
        <v>355</v>
      </c>
      <c r="D125" s="68"/>
      <c r="E125" s="96"/>
      <c r="F125" s="75"/>
      <c r="G125" s="72" t="s">
        <v>100</v>
      </c>
    </row>
    <row r="126" spans="2:7" ht="35.25" customHeight="1">
      <c r="B126" s="254">
        <v>112</v>
      </c>
      <c r="C126" s="106" t="s">
        <v>356</v>
      </c>
      <c r="D126" s="107" t="s">
        <v>27</v>
      </c>
      <c r="E126" s="139">
        <v>1</v>
      </c>
      <c r="F126" s="71"/>
      <c r="G126" s="72">
        <f t="shared" ref="G126:G135" si="5">ROUND(E126*F126,2)</f>
        <v>0</v>
      </c>
    </row>
    <row r="127" spans="2:7" ht="35.25" customHeight="1">
      <c r="B127" s="254">
        <v>113</v>
      </c>
      <c r="C127" s="106" t="s">
        <v>762</v>
      </c>
      <c r="D127" s="107" t="s">
        <v>27</v>
      </c>
      <c r="E127" s="139">
        <v>1</v>
      </c>
      <c r="F127" s="71"/>
      <c r="G127" s="72">
        <f t="shared" si="5"/>
        <v>0</v>
      </c>
    </row>
    <row r="128" spans="2:7" ht="35.25" customHeight="1">
      <c r="B128" s="254">
        <v>114</v>
      </c>
      <c r="C128" s="106" t="s">
        <v>338</v>
      </c>
      <c r="D128" s="107" t="s">
        <v>55</v>
      </c>
      <c r="E128" s="139">
        <v>1</v>
      </c>
      <c r="F128" s="71"/>
      <c r="G128" s="72">
        <f t="shared" si="5"/>
        <v>0</v>
      </c>
    </row>
    <row r="129" spans="2:7" ht="35.25" customHeight="1">
      <c r="B129" s="254">
        <v>115</v>
      </c>
      <c r="C129" s="106" t="s">
        <v>763</v>
      </c>
      <c r="D129" s="107" t="s">
        <v>11</v>
      </c>
      <c r="E129" s="139">
        <v>158.80000000000001</v>
      </c>
      <c r="F129" s="71"/>
      <c r="G129" s="72">
        <f t="shared" si="5"/>
        <v>0</v>
      </c>
    </row>
    <row r="130" spans="2:7" ht="35.25" customHeight="1">
      <c r="B130" s="254">
        <v>116</v>
      </c>
      <c r="C130" s="106" t="s">
        <v>357</v>
      </c>
      <c r="D130" s="107" t="s">
        <v>11</v>
      </c>
      <c r="E130" s="139">
        <v>150.80000000000001</v>
      </c>
      <c r="F130" s="71"/>
      <c r="G130" s="72">
        <f t="shared" si="5"/>
        <v>0</v>
      </c>
    </row>
    <row r="131" spans="2:7" ht="35.25" customHeight="1">
      <c r="B131" s="254">
        <v>117</v>
      </c>
      <c r="C131" s="106" t="s">
        <v>764</v>
      </c>
      <c r="D131" s="107" t="s">
        <v>11</v>
      </c>
      <c r="E131" s="139">
        <v>20.9</v>
      </c>
      <c r="F131" s="71"/>
      <c r="G131" s="72">
        <f t="shared" si="5"/>
        <v>0</v>
      </c>
    </row>
    <row r="132" spans="2:7" ht="35.25" customHeight="1">
      <c r="B132" s="254">
        <v>118</v>
      </c>
      <c r="C132" s="106" t="s">
        <v>358</v>
      </c>
      <c r="D132" s="107" t="s">
        <v>11</v>
      </c>
      <c r="E132" s="139">
        <v>25.9</v>
      </c>
      <c r="F132" s="71"/>
      <c r="G132" s="72">
        <f t="shared" si="5"/>
        <v>0</v>
      </c>
    </row>
    <row r="133" spans="2:7" ht="35.25" customHeight="1">
      <c r="B133" s="254">
        <v>119</v>
      </c>
      <c r="C133" s="106" t="s">
        <v>765</v>
      </c>
      <c r="D133" s="107" t="s">
        <v>74</v>
      </c>
      <c r="E133" s="139">
        <v>52</v>
      </c>
      <c r="F133" s="71"/>
      <c r="G133" s="72">
        <f t="shared" si="5"/>
        <v>0</v>
      </c>
    </row>
    <row r="134" spans="2:7" ht="35.25" customHeight="1">
      <c r="B134" s="254">
        <v>120</v>
      </c>
      <c r="C134" s="106" t="s">
        <v>751</v>
      </c>
      <c r="D134" s="107" t="s">
        <v>99</v>
      </c>
      <c r="E134" s="139">
        <v>104</v>
      </c>
      <c r="F134" s="71"/>
      <c r="G134" s="72">
        <f t="shared" si="5"/>
        <v>0</v>
      </c>
    </row>
    <row r="135" spans="2:7" ht="35.25" customHeight="1">
      <c r="B135" s="254">
        <v>121</v>
      </c>
      <c r="C135" s="106" t="s">
        <v>752</v>
      </c>
      <c r="D135" s="107" t="s">
        <v>99</v>
      </c>
      <c r="E135" s="139">
        <v>52</v>
      </c>
      <c r="F135" s="71"/>
      <c r="G135" s="72">
        <f t="shared" si="5"/>
        <v>0</v>
      </c>
    </row>
    <row r="136" spans="2:7" ht="39.950000000000003" customHeight="1" thickBot="1">
      <c r="B136" s="254"/>
      <c r="C136" s="73" t="s">
        <v>359</v>
      </c>
      <c r="D136" s="256"/>
      <c r="E136" s="256"/>
      <c r="F136" s="75"/>
      <c r="G136" s="76">
        <f>SUBTOTAL(109,G126:G135)</f>
        <v>0</v>
      </c>
    </row>
    <row r="137" spans="2:7" ht="39.950000000000003" customHeight="1" thickBot="1">
      <c r="B137" s="508" t="s">
        <v>53</v>
      </c>
      <c r="C137" s="509"/>
      <c r="D137" s="509"/>
      <c r="E137" s="509"/>
      <c r="F137" s="510"/>
      <c r="G137" s="82">
        <f>SUBTOTAL(109,G7:G136)</f>
        <v>0</v>
      </c>
    </row>
    <row r="139" spans="2:7">
      <c r="F139" s="260"/>
      <c r="G139" s="260"/>
    </row>
  </sheetData>
  <sheetProtection sheet="1" objects="1" scenarios="1" selectLockedCells="1"/>
  <mergeCells count="3">
    <mergeCell ref="B1:G1"/>
    <mergeCell ref="B2:G2"/>
    <mergeCell ref="B137:F137"/>
  </mergeCells>
  <pageMargins left="0.7" right="0.7" top="0.75" bottom="0.75" header="0.3" footer="0.3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G14"/>
  <sheetViews>
    <sheetView showZeros="0" zoomScale="85" zoomScaleNormal="85" zoomScaleSheetLayoutView="85" workbookViewId="0">
      <selection activeCell="F6" sqref="F6"/>
    </sheetView>
  </sheetViews>
  <sheetFormatPr defaultRowHeight="14.25"/>
  <cols>
    <col min="1" max="1" width="9.140625" style="2"/>
    <col min="2" max="2" width="8.85546875" style="16" customWidth="1"/>
    <col min="3" max="3" width="71.7109375" style="15" customWidth="1"/>
    <col min="4" max="4" width="8.85546875" style="16" customWidth="1"/>
    <col min="5" max="5" width="14.28515625" style="26" customWidth="1"/>
    <col min="6" max="6" width="18.85546875" style="17" customWidth="1"/>
    <col min="7" max="7" width="19.7109375" style="17" customWidth="1"/>
    <col min="8" max="16384" width="9.140625" style="2"/>
  </cols>
  <sheetData>
    <row r="1" spans="2:7" ht="32.25" customHeight="1">
      <c r="B1" s="512" t="s">
        <v>0</v>
      </c>
      <c r="C1" s="512"/>
      <c r="D1" s="512"/>
      <c r="E1" s="512"/>
      <c r="F1" s="512"/>
      <c r="G1" s="512"/>
    </row>
    <row r="2" spans="2:7" ht="33" customHeight="1">
      <c r="B2" s="512" t="s">
        <v>360</v>
      </c>
      <c r="C2" s="512"/>
      <c r="D2" s="512"/>
      <c r="E2" s="512"/>
      <c r="F2" s="512"/>
      <c r="G2" s="512"/>
    </row>
    <row r="3" spans="2:7" ht="15" customHeight="1" thickBot="1">
      <c r="C3" s="18"/>
      <c r="D3" s="18"/>
      <c r="E3" s="24"/>
      <c r="F3" s="3"/>
      <c r="G3" s="3"/>
    </row>
    <row r="4" spans="2:7" ht="38.25">
      <c r="B4" s="21" t="s">
        <v>1</v>
      </c>
      <c r="C4" s="4" t="s">
        <v>2</v>
      </c>
      <c r="D4" s="5" t="s">
        <v>3</v>
      </c>
      <c r="E4" s="25" t="s">
        <v>4</v>
      </c>
      <c r="F4" s="5" t="s">
        <v>5</v>
      </c>
      <c r="G4" s="6" t="s">
        <v>6</v>
      </c>
    </row>
    <row r="5" spans="2:7" ht="23.25" customHeight="1" thickBot="1">
      <c r="B5" s="7">
        <v>1</v>
      </c>
      <c r="C5" s="8">
        <v>2</v>
      </c>
      <c r="D5" s="9">
        <v>3</v>
      </c>
      <c r="E5" s="23">
        <v>4</v>
      </c>
      <c r="F5" s="9">
        <v>5</v>
      </c>
      <c r="G5" s="10">
        <v>6</v>
      </c>
    </row>
    <row r="6" spans="2:7" ht="50.1" customHeight="1">
      <c r="B6" s="11">
        <v>1</v>
      </c>
      <c r="C6" s="19" t="s">
        <v>361</v>
      </c>
      <c r="D6" s="20" t="s">
        <v>28</v>
      </c>
      <c r="E6" s="49">
        <v>6</v>
      </c>
      <c r="F6" s="12"/>
      <c r="G6" s="13">
        <f t="shared" ref="G6:G11" si="0">ROUND(E6*F6,2)</f>
        <v>0</v>
      </c>
    </row>
    <row r="7" spans="2:7" ht="50.1" customHeight="1">
      <c r="B7" s="11">
        <v>2</v>
      </c>
      <c r="C7" s="19" t="s">
        <v>362</v>
      </c>
      <c r="D7" s="20" t="s">
        <v>28</v>
      </c>
      <c r="E7" s="49">
        <v>30</v>
      </c>
      <c r="F7" s="12"/>
      <c r="G7" s="13">
        <f t="shared" si="0"/>
        <v>0</v>
      </c>
    </row>
    <row r="8" spans="2:7" ht="50.1" customHeight="1">
      <c r="B8" s="11">
        <v>3</v>
      </c>
      <c r="C8" s="19" t="s">
        <v>363</v>
      </c>
      <c r="D8" s="20" t="s">
        <v>11</v>
      </c>
      <c r="E8" s="49">
        <v>6</v>
      </c>
      <c r="F8" s="12"/>
      <c r="G8" s="13">
        <f t="shared" si="0"/>
        <v>0</v>
      </c>
    </row>
    <row r="9" spans="2:7" ht="50.1" customHeight="1">
      <c r="B9" s="11">
        <v>4</v>
      </c>
      <c r="C9" s="19" t="s">
        <v>364</v>
      </c>
      <c r="D9" s="20" t="s">
        <v>11</v>
      </c>
      <c r="E9" s="49">
        <v>7</v>
      </c>
      <c r="F9" s="12"/>
      <c r="G9" s="13">
        <f t="shared" si="0"/>
        <v>0</v>
      </c>
    </row>
    <row r="10" spans="2:7" ht="50.1" customHeight="1">
      <c r="B10" s="11">
        <v>5</v>
      </c>
      <c r="C10" s="19" t="s">
        <v>365</v>
      </c>
      <c r="D10" s="20" t="s">
        <v>11</v>
      </c>
      <c r="E10" s="49">
        <v>83</v>
      </c>
      <c r="F10" s="12"/>
      <c r="G10" s="13">
        <f t="shared" si="0"/>
        <v>0</v>
      </c>
    </row>
    <row r="11" spans="2:7" ht="50.1" customHeight="1" thickBot="1">
      <c r="B11" s="14">
        <v>6</v>
      </c>
      <c r="C11" s="28" t="s">
        <v>366</v>
      </c>
      <c r="D11" s="29" t="s">
        <v>28</v>
      </c>
      <c r="E11" s="50">
        <v>1</v>
      </c>
      <c r="F11" s="30"/>
      <c r="G11" s="13">
        <f t="shared" si="0"/>
        <v>0</v>
      </c>
    </row>
    <row r="12" spans="2:7" ht="39.950000000000003" customHeight="1" thickBot="1">
      <c r="B12" s="513" t="s">
        <v>53</v>
      </c>
      <c r="C12" s="514"/>
      <c r="D12" s="514"/>
      <c r="E12" s="514"/>
      <c r="F12" s="515"/>
      <c r="G12" s="27">
        <f>SUBTOTAL(109,G6:G11)</f>
        <v>0</v>
      </c>
    </row>
    <row r="14" spans="2:7">
      <c r="F14" s="22"/>
      <c r="G14" s="22"/>
    </row>
  </sheetData>
  <sheetProtection sheet="1" objects="1" scenarios="1" selectLockedCells="1"/>
  <mergeCells count="3">
    <mergeCell ref="B1:G1"/>
    <mergeCell ref="B2:G2"/>
    <mergeCell ref="B12:F12"/>
  </mergeCells>
  <pageMargins left="0.7" right="0.7" top="0.75" bottom="0.75" header="0.3" footer="0.3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1:G48"/>
  <sheetViews>
    <sheetView showZeros="0" topLeftCell="B37" zoomScale="85" zoomScaleNormal="85" zoomScaleSheetLayoutView="85" workbookViewId="0">
      <selection activeCell="F9" sqref="F9"/>
    </sheetView>
  </sheetViews>
  <sheetFormatPr defaultRowHeight="15"/>
  <cols>
    <col min="1" max="1" width="9.140625" style="246"/>
    <col min="2" max="2" width="8.85546875" style="247" customWidth="1"/>
    <col min="3" max="3" width="71.7109375" style="257" customWidth="1"/>
    <col min="4" max="4" width="8.85546875" style="247" customWidth="1"/>
    <col min="5" max="5" width="14.28515625" style="264" customWidth="1"/>
    <col min="6" max="6" width="18.85546875" style="259" customWidth="1"/>
    <col min="7" max="7" width="19.7109375" style="259" customWidth="1"/>
    <col min="8" max="16384" width="9.140625" style="246"/>
  </cols>
  <sheetData>
    <row r="1" spans="2:7" ht="32.25" customHeight="1">
      <c r="B1" s="507" t="s">
        <v>0</v>
      </c>
      <c r="C1" s="507"/>
      <c r="D1" s="507"/>
      <c r="E1" s="507"/>
      <c r="F1" s="507"/>
      <c r="G1" s="507"/>
    </row>
    <row r="2" spans="2:7" ht="33" customHeight="1">
      <c r="B2" s="507" t="s">
        <v>367</v>
      </c>
      <c r="C2" s="507"/>
      <c r="D2" s="507"/>
      <c r="E2" s="507"/>
      <c r="F2" s="507"/>
      <c r="G2" s="507"/>
    </row>
    <row r="3" spans="2:7" ht="15" customHeight="1" thickBot="1">
      <c r="C3" s="54"/>
      <c r="D3" s="54"/>
      <c r="E3" s="262"/>
      <c r="F3" s="56"/>
      <c r="G3" s="56"/>
    </row>
    <row r="4" spans="2:7" ht="45">
      <c r="B4" s="248" t="s">
        <v>1</v>
      </c>
      <c r="C4" s="58" t="s">
        <v>2</v>
      </c>
      <c r="D4" s="59" t="s">
        <v>3</v>
      </c>
      <c r="E4" s="126" t="s">
        <v>4</v>
      </c>
      <c r="F4" s="59" t="s">
        <v>5</v>
      </c>
      <c r="G4" s="60" t="s">
        <v>6</v>
      </c>
    </row>
    <row r="5" spans="2:7" ht="23.25" customHeight="1" thickBot="1">
      <c r="B5" s="249">
        <v>1</v>
      </c>
      <c r="C5" s="250">
        <v>2</v>
      </c>
      <c r="D5" s="251">
        <v>3</v>
      </c>
      <c r="E5" s="250">
        <v>4</v>
      </c>
      <c r="F5" s="251">
        <v>5</v>
      </c>
      <c r="G5" s="253">
        <v>6</v>
      </c>
    </row>
    <row r="6" spans="2:7" ht="39.950000000000003" customHeight="1">
      <c r="B6" s="261" t="s">
        <v>66</v>
      </c>
      <c r="C6" s="263" t="s">
        <v>368</v>
      </c>
      <c r="D6" s="68"/>
      <c r="E6" s="68"/>
      <c r="F6" s="68"/>
      <c r="G6" s="70"/>
    </row>
    <row r="7" spans="2:7" ht="44.25" customHeight="1">
      <c r="B7" s="254">
        <v>1</v>
      </c>
      <c r="C7" s="381" t="s">
        <v>915</v>
      </c>
      <c r="D7" s="107" t="s">
        <v>28</v>
      </c>
      <c r="E7" s="255">
        <v>5</v>
      </c>
      <c r="F7" s="71"/>
      <c r="G7" s="72">
        <f>ROUND(E7*F7,2)</f>
        <v>0</v>
      </c>
    </row>
    <row r="8" spans="2:7" ht="44.25" customHeight="1">
      <c r="B8" s="254">
        <v>2</v>
      </c>
      <c r="C8" s="106" t="s">
        <v>369</v>
      </c>
      <c r="D8" s="107" t="s">
        <v>28</v>
      </c>
      <c r="E8" s="255">
        <v>3</v>
      </c>
      <c r="F8" s="71"/>
      <c r="G8" s="72">
        <f t="shared" ref="G8:G14" si="0">ROUND(E8*F8,2)</f>
        <v>0</v>
      </c>
    </row>
    <row r="9" spans="2:7" ht="44.25" customHeight="1">
      <c r="B9" s="254">
        <v>3</v>
      </c>
      <c r="C9" s="381" t="s">
        <v>916</v>
      </c>
      <c r="D9" s="107" t="s">
        <v>8</v>
      </c>
      <c r="E9" s="255">
        <v>53</v>
      </c>
      <c r="F9" s="71"/>
      <c r="G9" s="72">
        <f t="shared" si="0"/>
        <v>0</v>
      </c>
    </row>
    <row r="10" spans="2:7" ht="44.25" customHeight="1">
      <c r="B10" s="254">
        <v>4</v>
      </c>
      <c r="C10" s="381" t="s">
        <v>917</v>
      </c>
      <c r="D10" s="107" t="s">
        <v>8</v>
      </c>
      <c r="E10" s="255">
        <v>7</v>
      </c>
      <c r="F10" s="71"/>
      <c r="G10" s="72">
        <f t="shared" si="0"/>
        <v>0</v>
      </c>
    </row>
    <row r="11" spans="2:7" ht="44.25" customHeight="1">
      <c r="B11" s="254">
        <v>5</v>
      </c>
      <c r="C11" s="381" t="s">
        <v>918</v>
      </c>
      <c r="D11" s="107" t="s">
        <v>8</v>
      </c>
      <c r="E11" s="255">
        <v>56</v>
      </c>
      <c r="F11" s="71"/>
      <c r="G11" s="72">
        <f t="shared" si="0"/>
        <v>0</v>
      </c>
    </row>
    <row r="12" spans="2:7" ht="44.25" customHeight="1">
      <c r="B12" s="254">
        <v>6</v>
      </c>
      <c r="C12" s="381" t="s">
        <v>919</v>
      </c>
      <c r="D12" s="107" t="s">
        <v>8</v>
      </c>
      <c r="E12" s="255">
        <v>25</v>
      </c>
      <c r="F12" s="71"/>
      <c r="G12" s="72">
        <f t="shared" si="0"/>
        <v>0</v>
      </c>
    </row>
    <row r="13" spans="2:7" ht="44.25" customHeight="1">
      <c r="B13" s="254">
        <v>7</v>
      </c>
      <c r="C13" s="106" t="s">
        <v>370</v>
      </c>
      <c r="D13" s="107" t="s">
        <v>28</v>
      </c>
      <c r="E13" s="255">
        <v>5</v>
      </c>
      <c r="F13" s="71"/>
      <c r="G13" s="72">
        <f t="shared" si="0"/>
        <v>0</v>
      </c>
    </row>
    <row r="14" spans="2:7" ht="44.25" customHeight="1">
      <c r="B14" s="254">
        <v>8</v>
      </c>
      <c r="C14" s="106" t="s">
        <v>371</v>
      </c>
      <c r="D14" s="107" t="s">
        <v>28</v>
      </c>
      <c r="E14" s="255">
        <v>5</v>
      </c>
      <c r="F14" s="71"/>
      <c r="G14" s="72">
        <f t="shared" si="0"/>
        <v>0</v>
      </c>
    </row>
    <row r="15" spans="2:7" ht="50.1" customHeight="1">
      <c r="B15" s="254"/>
      <c r="C15" s="73" t="s">
        <v>774</v>
      </c>
      <c r="D15" s="256"/>
      <c r="E15" s="95"/>
      <c r="F15" s="75"/>
      <c r="G15" s="76">
        <f>SUBTOTAL(109,G7:G14)</f>
        <v>0</v>
      </c>
    </row>
    <row r="16" spans="2:7" ht="50.1" customHeight="1">
      <c r="B16" s="51" t="s">
        <v>67</v>
      </c>
      <c r="C16" s="263" t="s">
        <v>372</v>
      </c>
      <c r="D16" s="68"/>
      <c r="E16" s="96"/>
      <c r="F16" s="75"/>
      <c r="G16" s="72" t="s">
        <v>100</v>
      </c>
    </row>
    <row r="17" spans="2:7" ht="50.1" customHeight="1">
      <c r="B17" s="254">
        <v>9</v>
      </c>
      <c r="C17" s="106" t="s">
        <v>373</v>
      </c>
      <c r="D17" s="107" t="s">
        <v>28</v>
      </c>
      <c r="E17" s="255">
        <v>87</v>
      </c>
      <c r="F17" s="71"/>
      <c r="G17" s="72">
        <f t="shared" ref="G17:G22" si="1">ROUND(E17*F17,2)</f>
        <v>0</v>
      </c>
    </row>
    <row r="18" spans="2:7" ht="50.1" customHeight="1">
      <c r="B18" s="254">
        <v>10</v>
      </c>
      <c r="C18" s="106" t="s">
        <v>374</v>
      </c>
      <c r="D18" s="107" t="s">
        <v>28</v>
      </c>
      <c r="E18" s="255">
        <v>927</v>
      </c>
      <c r="F18" s="71"/>
      <c r="G18" s="72">
        <f t="shared" si="1"/>
        <v>0</v>
      </c>
    </row>
    <row r="19" spans="2:7" ht="50.1" customHeight="1">
      <c r="B19" s="254">
        <v>11</v>
      </c>
      <c r="C19" s="106" t="s">
        <v>375</v>
      </c>
      <c r="D19" s="107" t="s">
        <v>28</v>
      </c>
      <c r="E19" s="255">
        <v>524</v>
      </c>
      <c r="F19" s="71"/>
      <c r="G19" s="72">
        <f t="shared" si="1"/>
        <v>0</v>
      </c>
    </row>
    <row r="20" spans="2:7" ht="39" customHeight="1">
      <c r="B20" s="254">
        <v>12</v>
      </c>
      <c r="C20" s="106" t="s">
        <v>376</v>
      </c>
      <c r="D20" s="107" t="s">
        <v>8</v>
      </c>
      <c r="E20" s="255">
        <v>10595</v>
      </c>
      <c r="F20" s="71"/>
      <c r="G20" s="72">
        <f t="shared" si="1"/>
        <v>0</v>
      </c>
    </row>
    <row r="21" spans="2:7" ht="39" customHeight="1">
      <c r="B21" s="254">
        <v>13</v>
      </c>
      <c r="C21" s="106" t="s">
        <v>377</v>
      </c>
      <c r="D21" s="107" t="s">
        <v>8</v>
      </c>
      <c r="E21" s="255">
        <v>736</v>
      </c>
      <c r="F21" s="71"/>
      <c r="G21" s="72">
        <f t="shared" si="1"/>
        <v>0</v>
      </c>
    </row>
    <row r="22" spans="2:7" ht="39" customHeight="1">
      <c r="B22" s="254">
        <v>14</v>
      </c>
      <c r="C22" s="106" t="s">
        <v>378</v>
      </c>
      <c r="D22" s="107" t="s">
        <v>68</v>
      </c>
      <c r="E22" s="255">
        <v>107</v>
      </c>
      <c r="F22" s="71"/>
      <c r="G22" s="72">
        <f t="shared" si="1"/>
        <v>0</v>
      </c>
    </row>
    <row r="23" spans="2:7" ht="39.950000000000003" customHeight="1">
      <c r="B23" s="254"/>
      <c r="C23" s="73" t="s">
        <v>379</v>
      </c>
      <c r="D23" s="256"/>
      <c r="E23" s="255"/>
      <c r="F23" s="75"/>
      <c r="G23" s="76">
        <f>SUBTOTAL(109,G17:G22)</f>
        <v>0</v>
      </c>
    </row>
    <row r="24" spans="2:7" ht="39.950000000000003" customHeight="1">
      <c r="B24" s="51" t="s">
        <v>72</v>
      </c>
      <c r="C24" s="67" t="s">
        <v>380</v>
      </c>
      <c r="D24" s="68"/>
      <c r="E24" s="96"/>
      <c r="F24" s="75"/>
      <c r="G24" s="72" t="s">
        <v>100</v>
      </c>
    </row>
    <row r="25" spans="2:7" ht="35.25" customHeight="1">
      <c r="B25" s="254">
        <v>15</v>
      </c>
      <c r="C25" s="106" t="s">
        <v>381</v>
      </c>
      <c r="D25" s="107" t="s">
        <v>8</v>
      </c>
      <c r="E25" s="255">
        <v>10595</v>
      </c>
      <c r="F25" s="71"/>
      <c r="G25" s="72">
        <f t="shared" ref="G25:G29" si="2">ROUND(E25*F25,2)</f>
        <v>0</v>
      </c>
    </row>
    <row r="26" spans="2:7" ht="35.25" customHeight="1">
      <c r="B26" s="254">
        <v>16</v>
      </c>
      <c r="C26" s="106" t="s">
        <v>382</v>
      </c>
      <c r="D26" s="107" t="s">
        <v>28</v>
      </c>
      <c r="E26" s="255">
        <v>87</v>
      </c>
      <c r="F26" s="71"/>
      <c r="G26" s="72">
        <f t="shared" si="2"/>
        <v>0</v>
      </c>
    </row>
    <row r="27" spans="2:7" ht="35.25" customHeight="1">
      <c r="B27" s="254">
        <v>17</v>
      </c>
      <c r="C27" s="106" t="s">
        <v>383</v>
      </c>
      <c r="D27" s="107" t="s">
        <v>28</v>
      </c>
      <c r="E27" s="255">
        <v>927</v>
      </c>
      <c r="F27" s="71"/>
      <c r="G27" s="72">
        <f t="shared" si="2"/>
        <v>0</v>
      </c>
    </row>
    <row r="28" spans="2:7" ht="35.25" customHeight="1">
      <c r="B28" s="254">
        <v>18</v>
      </c>
      <c r="C28" s="106" t="s">
        <v>384</v>
      </c>
      <c r="D28" s="107" t="s">
        <v>28</v>
      </c>
      <c r="E28" s="255">
        <v>524</v>
      </c>
      <c r="F28" s="71"/>
      <c r="G28" s="72">
        <f t="shared" si="2"/>
        <v>0</v>
      </c>
    </row>
    <row r="29" spans="2:7" ht="35.25" customHeight="1">
      <c r="B29" s="254">
        <v>19</v>
      </c>
      <c r="C29" s="106" t="s">
        <v>385</v>
      </c>
      <c r="D29" s="107" t="s">
        <v>8</v>
      </c>
      <c r="E29" s="255">
        <v>736</v>
      </c>
      <c r="F29" s="71"/>
      <c r="G29" s="72">
        <f t="shared" si="2"/>
        <v>0</v>
      </c>
    </row>
    <row r="30" spans="2:7" ht="39.950000000000003" customHeight="1">
      <c r="B30" s="254"/>
      <c r="C30" s="73" t="s">
        <v>386</v>
      </c>
      <c r="D30" s="256"/>
      <c r="E30" s="255"/>
      <c r="F30" s="75"/>
      <c r="G30" s="76">
        <f>SUBTOTAL(109,G25:G29)</f>
        <v>0</v>
      </c>
    </row>
    <row r="31" spans="2:7" ht="39.950000000000003" customHeight="1">
      <c r="B31" s="51" t="s">
        <v>73</v>
      </c>
      <c r="C31" s="67" t="s">
        <v>387</v>
      </c>
      <c r="D31" s="68"/>
      <c r="E31" s="96"/>
      <c r="F31" s="75"/>
      <c r="G31" s="72" t="s">
        <v>100</v>
      </c>
    </row>
    <row r="32" spans="2:7" ht="33.75" customHeight="1">
      <c r="B32" s="254">
        <v>20</v>
      </c>
      <c r="C32" s="106" t="s">
        <v>434</v>
      </c>
      <c r="D32" s="107" t="s">
        <v>8</v>
      </c>
      <c r="E32" s="255">
        <v>10595</v>
      </c>
      <c r="F32" s="71"/>
      <c r="G32" s="72">
        <f t="shared" ref="G32:G36" si="3">ROUND(E32*F32,2)</f>
        <v>0</v>
      </c>
    </row>
    <row r="33" spans="2:7" ht="33.75" customHeight="1">
      <c r="B33" s="254">
        <v>21</v>
      </c>
      <c r="C33" s="106" t="s">
        <v>436</v>
      </c>
      <c r="D33" s="107" t="s">
        <v>28</v>
      </c>
      <c r="E33" s="255">
        <v>87</v>
      </c>
      <c r="F33" s="71"/>
      <c r="G33" s="72">
        <f t="shared" si="3"/>
        <v>0</v>
      </c>
    </row>
    <row r="34" spans="2:7" ht="33.75" customHeight="1">
      <c r="B34" s="254">
        <v>22</v>
      </c>
      <c r="C34" s="106" t="s">
        <v>437</v>
      </c>
      <c r="D34" s="107" t="s">
        <v>28</v>
      </c>
      <c r="E34" s="255">
        <v>927</v>
      </c>
      <c r="F34" s="71"/>
      <c r="G34" s="72">
        <f t="shared" si="3"/>
        <v>0</v>
      </c>
    </row>
    <row r="35" spans="2:7" ht="33.75" customHeight="1">
      <c r="B35" s="254">
        <v>23</v>
      </c>
      <c r="C35" s="106" t="s">
        <v>438</v>
      </c>
      <c r="D35" s="107" t="s">
        <v>28</v>
      </c>
      <c r="E35" s="255">
        <v>524</v>
      </c>
      <c r="F35" s="71"/>
      <c r="G35" s="72">
        <f t="shared" si="3"/>
        <v>0</v>
      </c>
    </row>
    <row r="36" spans="2:7" ht="33.75" customHeight="1">
      <c r="B36" s="254">
        <v>24</v>
      </c>
      <c r="C36" s="106" t="s">
        <v>385</v>
      </c>
      <c r="D36" s="107" t="s">
        <v>8</v>
      </c>
      <c r="E36" s="255">
        <v>736</v>
      </c>
      <c r="F36" s="71"/>
      <c r="G36" s="72">
        <f t="shared" si="3"/>
        <v>0</v>
      </c>
    </row>
    <row r="37" spans="2:7" ht="39.950000000000003" customHeight="1">
      <c r="B37" s="254"/>
      <c r="C37" s="73" t="s">
        <v>388</v>
      </c>
      <c r="D37" s="256"/>
      <c r="E37" s="255"/>
      <c r="F37" s="75"/>
      <c r="G37" s="76">
        <f>SUBTOTAL(109,G32:G36)</f>
        <v>0</v>
      </c>
    </row>
    <row r="38" spans="2:7" ht="39.950000000000003" customHeight="1">
      <c r="B38" s="51" t="s">
        <v>75</v>
      </c>
      <c r="C38" s="67" t="s">
        <v>389</v>
      </c>
      <c r="D38" s="68"/>
      <c r="E38" s="96"/>
      <c r="F38" s="75"/>
      <c r="G38" s="72" t="s">
        <v>100</v>
      </c>
    </row>
    <row r="39" spans="2:7" ht="37.5" customHeight="1">
      <c r="B39" s="254">
        <v>25</v>
      </c>
      <c r="C39" s="106" t="s">
        <v>439</v>
      </c>
      <c r="D39" s="107" t="s">
        <v>8</v>
      </c>
      <c r="E39" s="255">
        <v>10595</v>
      </c>
      <c r="F39" s="71"/>
      <c r="G39" s="72">
        <f t="shared" ref="G39:G44" si="4">ROUND(E39*F39,2)</f>
        <v>0</v>
      </c>
    </row>
    <row r="40" spans="2:7" ht="37.5" customHeight="1">
      <c r="B40" s="254">
        <v>26</v>
      </c>
      <c r="C40" s="106" t="s">
        <v>440</v>
      </c>
      <c r="D40" s="107" t="s">
        <v>28</v>
      </c>
      <c r="E40" s="255">
        <v>87</v>
      </c>
      <c r="F40" s="71"/>
      <c r="G40" s="72">
        <f t="shared" si="4"/>
        <v>0</v>
      </c>
    </row>
    <row r="41" spans="2:7" ht="37.5" customHeight="1">
      <c r="B41" s="254">
        <v>27</v>
      </c>
      <c r="C41" s="106" t="s">
        <v>441</v>
      </c>
      <c r="D41" s="107" t="s">
        <v>28</v>
      </c>
      <c r="E41" s="255">
        <v>927</v>
      </c>
      <c r="F41" s="71"/>
      <c r="G41" s="72">
        <f t="shared" si="4"/>
        <v>0</v>
      </c>
    </row>
    <row r="42" spans="2:7" ht="37.5" customHeight="1">
      <c r="B42" s="254">
        <v>28</v>
      </c>
      <c r="C42" s="106" t="s">
        <v>442</v>
      </c>
      <c r="D42" s="107" t="s">
        <v>28</v>
      </c>
      <c r="E42" s="255">
        <v>524</v>
      </c>
      <c r="F42" s="71"/>
      <c r="G42" s="72">
        <f t="shared" si="4"/>
        <v>0</v>
      </c>
    </row>
    <row r="43" spans="2:7" ht="37.5" customHeight="1">
      <c r="B43" s="254">
        <v>29</v>
      </c>
      <c r="C43" s="106" t="s">
        <v>385</v>
      </c>
      <c r="D43" s="107" t="s">
        <v>8</v>
      </c>
      <c r="E43" s="255">
        <v>736</v>
      </c>
      <c r="F43" s="71"/>
      <c r="G43" s="72">
        <f t="shared" si="4"/>
        <v>0</v>
      </c>
    </row>
    <row r="44" spans="2:7" ht="37.5" customHeight="1">
      <c r="B44" s="254">
        <v>30</v>
      </c>
      <c r="C44" s="106" t="s">
        <v>390</v>
      </c>
      <c r="D44" s="107" t="s">
        <v>68</v>
      </c>
      <c r="E44" s="255">
        <v>48.15</v>
      </c>
      <c r="F44" s="71"/>
      <c r="G44" s="72">
        <f t="shared" si="4"/>
        <v>0</v>
      </c>
    </row>
    <row r="45" spans="2:7" ht="37.5" customHeight="1" thickBot="1">
      <c r="B45" s="254"/>
      <c r="C45" s="73" t="s">
        <v>713</v>
      </c>
      <c r="D45" s="256"/>
      <c r="E45" s="255"/>
      <c r="F45" s="75"/>
      <c r="G45" s="76">
        <f>SUBTOTAL(109,G39:G44)</f>
        <v>0</v>
      </c>
    </row>
    <row r="46" spans="2:7" ht="39.950000000000003" customHeight="1" thickBot="1">
      <c r="B46" s="508" t="s">
        <v>53</v>
      </c>
      <c r="C46" s="509"/>
      <c r="D46" s="509"/>
      <c r="E46" s="509"/>
      <c r="F46" s="510"/>
      <c r="G46" s="82">
        <f>SUBTOTAL(109,G7:G45)</f>
        <v>0</v>
      </c>
    </row>
    <row r="48" spans="2:7">
      <c r="F48" s="260"/>
      <c r="G48" s="260"/>
    </row>
  </sheetData>
  <sheetProtection sheet="1" objects="1" scenarios="1" selectLockedCells="1"/>
  <mergeCells count="3">
    <mergeCell ref="B1:G1"/>
    <mergeCell ref="B2:G2"/>
    <mergeCell ref="B46:F46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12</vt:i4>
      </vt:variant>
    </vt:vector>
  </HeadingPairs>
  <TitlesOfParts>
    <vt:vector size="32" baseType="lpstr">
      <vt:lpstr>ZZK</vt:lpstr>
      <vt:lpstr>1.KOZIOROŻCA - R.DROGOWE</vt:lpstr>
      <vt:lpstr>2.KOZIOROŻCA- KANAL. DESZCZ.</vt:lpstr>
      <vt:lpstr>3.KOZIOROŻCA- GAZOCIĄGI</vt:lpstr>
      <vt:lpstr>4.KOZIOROŻCA - OŚWIETLENIE i KT</vt:lpstr>
      <vt:lpstr>5.KOZIOROŻCA -KOLIZJE ELEKT</vt:lpstr>
      <vt:lpstr>6.KOZIOROŻCA- PRZEB. SIECI TEL </vt:lpstr>
      <vt:lpstr>7.KOZIOROŻCA -MAŁA ARCHITEKTURA</vt:lpstr>
      <vt:lpstr>8.KOZIOROŻCA- ZIELEŃ</vt:lpstr>
      <vt:lpstr>9.ZEUSA - R.DROGOWE</vt:lpstr>
      <vt:lpstr>10.ZEUSA- KANAL. DESZCZ</vt:lpstr>
      <vt:lpstr>11.ZEUSA- GAZOCIĄGI</vt:lpstr>
      <vt:lpstr>12.ZEUSA - OŚWIETLENIE</vt:lpstr>
      <vt:lpstr>13.ZEUSA -KOLIZJE ELEKT</vt:lpstr>
      <vt:lpstr>14.ZEUSA- PRZEB. SIECI</vt:lpstr>
      <vt:lpstr>15.ZEUSA -MAŁA ARCHITEK</vt:lpstr>
      <vt:lpstr>16.ZEUSA- ZIELEŃ</vt:lpstr>
      <vt:lpstr>17.JUNONY - R.DROGOWE</vt:lpstr>
      <vt:lpstr>18.KOZIOROŻCA - WODOCIĄG</vt:lpstr>
      <vt:lpstr>19.KEPLERA - WODOCIĄG</vt:lpstr>
      <vt:lpstr>'1.KOZIOROŻCA - R.DROGOWE'!Obszar_wydruku</vt:lpstr>
      <vt:lpstr>'10.ZEUSA- KANAL. DESZCZ'!Obszar_wydruku</vt:lpstr>
      <vt:lpstr>'12.ZEUSA - OŚWIETLENIE'!Obszar_wydruku</vt:lpstr>
      <vt:lpstr>'13.ZEUSA -KOLIZJE ELEKT'!Obszar_wydruku</vt:lpstr>
      <vt:lpstr>'17.JUNONY - R.DROGOWE'!Obszar_wydruku</vt:lpstr>
      <vt:lpstr>'18.KOZIOROŻCA - WODOCIĄG'!Obszar_wydruku</vt:lpstr>
      <vt:lpstr>'19.KEPLERA - WODOCIĄG'!Obszar_wydruku</vt:lpstr>
      <vt:lpstr>'2.KOZIOROŻCA- KANAL. DESZCZ.'!Obszar_wydruku</vt:lpstr>
      <vt:lpstr>'4.KOZIOROŻCA - OŚWIETLENIE i KT'!Obszar_wydruku</vt:lpstr>
      <vt:lpstr>'5.KOZIOROŻCA -KOLIZJE ELEKT'!Obszar_wydruku</vt:lpstr>
      <vt:lpstr>'9.ZEUSA - R.DROGOWE'!Obszar_wydruku</vt:lpstr>
      <vt:lpstr>ZZK!Obszar_wydruku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2019-02-26T13:30:14Z</dcterms:modified>
</cp:coreProperties>
</file>