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en_skoroszyt"/>
  <bookViews>
    <workbookView xWindow="0" yWindow="0" windowWidth="28800" windowHeight="12435" tabRatio="937" activeTab="2"/>
  </bookViews>
  <sheets>
    <sheet name="ZZK" sheetId="9" r:id="rId1"/>
    <sheet name="1) R.DROGOWE" sheetId="2" r:id="rId2"/>
    <sheet name="2) R.MOSTOWE" sheetId="3" r:id="rId3"/>
  </sheets>
  <definedNames>
    <definedName name="_xlnm.Print_Area" localSheetId="1">'1) R.DROGOWE'!$B$1:$G$138</definedName>
    <definedName name="_xlnm.Print_Area" localSheetId="2">'2) R.MOSTOWE'!$B$1:$G$27</definedName>
    <definedName name="_xlnm.Print_Area" localSheetId="0">ZZK!$B$2:$D$9</definedName>
  </definedNames>
  <calcPr calcId="152511"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 l="1"/>
  <c r="G136" i="2"/>
  <c r="G137" i="2" s="1"/>
  <c r="G41" i="2" l="1"/>
  <c r="G56" i="2"/>
  <c r="G57" i="2"/>
  <c r="G58" i="2"/>
  <c r="G59" i="2"/>
  <c r="G60" i="2"/>
  <c r="G61" i="2"/>
  <c r="G62" i="2"/>
  <c r="G63" i="2"/>
  <c r="G64" i="2"/>
  <c r="G65" i="2"/>
  <c r="G66" i="2"/>
  <c r="G67" i="2"/>
  <c r="G68" i="2"/>
  <c r="G69" i="2"/>
  <c r="G70" i="2"/>
  <c r="G71" i="2"/>
  <c r="G72" i="2"/>
  <c r="G46" i="2"/>
  <c r="G47" i="2"/>
  <c r="G48" i="2"/>
  <c r="G49" i="2"/>
  <c r="G50" i="2"/>
  <c r="G51" i="2"/>
  <c r="G52" i="2"/>
  <c r="G28" i="2"/>
  <c r="G29" i="2"/>
  <c r="G30" i="2"/>
  <c r="G31" i="2"/>
  <c r="G32" i="2"/>
  <c r="G85" i="2"/>
  <c r="G86" i="2"/>
  <c r="G87" i="2"/>
  <c r="G88" i="2"/>
  <c r="G89" i="2"/>
  <c r="G93" i="2"/>
  <c r="G94" i="2"/>
  <c r="G95" i="2"/>
  <c r="G99" i="2"/>
  <c r="G100" i="2"/>
  <c r="G101" i="2"/>
  <c r="G102" i="2"/>
  <c r="G106" i="2"/>
  <c r="G107" i="2"/>
  <c r="G108" i="2"/>
  <c r="G109" i="2"/>
  <c r="G110" i="2"/>
  <c r="G111" i="2"/>
  <c r="G112" i="2"/>
  <c r="G129" i="2"/>
  <c r="G130" i="2"/>
  <c r="G131" i="2"/>
  <c r="G132" i="2"/>
  <c r="G133" i="2"/>
  <c r="G128" i="2"/>
  <c r="G116" i="2"/>
  <c r="G117" i="2"/>
  <c r="G118" i="2"/>
  <c r="G119" i="2"/>
  <c r="G120" i="2"/>
  <c r="G121" i="2"/>
  <c r="G122" i="2"/>
  <c r="G123" i="2"/>
  <c r="G124" i="2"/>
  <c r="G125" i="2"/>
  <c r="G115" i="2"/>
  <c r="G134" i="2" l="1"/>
  <c r="G126" i="2"/>
  <c r="G105" i="2"/>
  <c r="G113" i="2" s="1"/>
  <c r="G98" i="2"/>
  <c r="G92" i="2"/>
  <c r="G103" i="2" l="1"/>
  <c r="G96" i="2"/>
  <c r="G25" i="3" l="1"/>
  <c r="G26" i="3"/>
  <c r="G84" i="2"/>
  <c r="G24" i="3" l="1"/>
  <c r="G23" i="3"/>
  <c r="G20" i="3"/>
  <c r="G17" i="3"/>
  <c r="G16" i="3"/>
  <c r="G15" i="3"/>
  <c r="G12" i="3"/>
  <c r="G8" i="3"/>
  <c r="G10" i="3" s="1"/>
  <c r="G81" i="2"/>
  <c r="G80" i="2"/>
  <c r="G79" i="2"/>
  <c r="G78" i="2"/>
  <c r="G77" i="2"/>
  <c r="G76" i="2"/>
  <c r="G75" i="2"/>
  <c r="G55" i="2"/>
  <c r="G45" i="2"/>
  <c r="G44" i="2"/>
  <c r="G43" i="2"/>
  <c r="G42" i="2"/>
  <c r="G38" i="2"/>
  <c r="G37" i="2"/>
  <c r="G36" i="2"/>
  <c r="G35" i="2"/>
  <c r="G27" i="2"/>
  <c r="G26" i="2"/>
  <c r="G25" i="2"/>
  <c r="G24" i="2"/>
  <c r="G23" i="2"/>
  <c r="G22" i="2"/>
  <c r="G21" i="2"/>
  <c r="G20" i="2"/>
  <c r="G19" i="2"/>
  <c r="G18" i="2"/>
  <c r="G17" i="2"/>
  <c r="G16" i="2"/>
  <c r="G15" i="2"/>
  <c r="G14" i="2"/>
  <c r="G13" i="2"/>
  <c r="G12" i="2"/>
  <c r="G11" i="2"/>
  <c r="G8" i="2"/>
  <c r="G53" i="2" l="1"/>
  <c r="G18" i="3"/>
  <c r="G21" i="3"/>
  <c r="G13" i="3"/>
  <c r="G82" i="2"/>
  <c r="G90" i="2"/>
  <c r="G33" i="2"/>
  <c r="G39" i="2"/>
  <c r="G73" i="2"/>
  <c r="G9" i="2"/>
  <c r="G138" i="2" s="1"/>
  <c r="D5" i="9" l="1"/>
  <c r="G27" i="3"/>
  <c r="D6" i="9" s="1"/>
  <c r="D7" i="9" l="1"/>
  <c r="D8" i="9" s="1"/>
  <c r="D9" i="9" s="1"/>
</calcChain>
</file>

<file path=xl/sharedStrings.xml><?xml version="1.0" encoding="utf-8"?>
<sst xmlns="http://schemas.openxmlformats.org/spreadsheetml/2006/main" count="315" uniqueCount="188">
  <si>
    <t>KOSZTORYS   OFERTOWY</t>
  </si>
  <si>
    <t xml:space="preserve">Roboty drogowe  </t>
  </si>
  <si>
    <t>Lp.</t>
  </si>
  <si>
    <t>Opis</t>
  </si>
  <si>
    <t>Jedn. miary</t>
  </si>
  <si>
    <t>Ilość</t>
  </si>
  <si>
    <t>Cena jedn.
netto
zł</t>
  </si>
  <si>
    <t>Wartość
netto
zł</t>
  </si>
  <si>
    <t>m2</t>
  </si>
  <si>
    <t>ROBOTY ROZBIÓRKOWE</t>
  </si>
  <si>
    <t>m</t>
  </si>
  <si>
    <t>Razem dział: ROBOTY ROZBIÓRKOWE</t>
  </si>
  <si>
    <t>ROBOTY ZIEMNE</t>
  </si>
  <si>
    <t>m3</t>
  </si>
  <si>
    <t>Razem dział: ROBOTY ZIEMNE</t>
  </si>
  <si>
    <t>PODBUDOWY</t>
  </si>
  <si>
    <t>Razem dział: PODBUDOWY</t>
  </si>
  <si>
    <t>NAWIERZCHNIE</t>
  </si>
  <si>
    <t>Razem dział: NAWIERZCHNIE</t>
  </si>
  <si>
    <t>szt.</t>
  </si>
  <si>
    <t>szt</t>
  </si>
  <si>
    <t xml:space="preserve">Razem netto </t>
  </si>
  <si>
    <t>km</t>
  </si>
  <si>
    <t>Zbiorcze Zestawienie Kosztów</t>
  </si>
  <si>
    <t>Wartość</t>
  </si>
  <si>
    <t>1.</t>
  </si>
  <si>
    <t>2.</t>
  </si>
  <si>
    <t>Razem netto</t>
  </si>
  <si>
    <t xml:space="preserve">VAT </t>
  </si>
  <si>
    <t>Razem brutto</t>
  </si>
  <si>
    <t>kpl.</t>
  </si>
  <si>
    <t>I.</t>
  </si>
  <si>
    <t>II.</t>
  </si>
  <si>
    <t>ELEMENTY MAŁEJ ARCHITEKTURY</t>
  </si>
  <si>
    <t>III.</t>
  </si>
  <si>
    <t>IV.</t>
  </si>
  <si>
    <t>V.</t>
  </si>
  <si>
    <t>VI.</t>
  </si>
  <si>
    <t>VII.</t>
  </si>
  <si>
    <t>VIII.</t>
  </si>
  <si>
    <t>IX.</t>
  </si>
  <si>
    <t>X.</t>
  </si>
  <si>
    <t>XI.</t>
  </si>
  <si>
    <t>pomiar</t>
  </si>
  <si>
    <t>XII.</t>
  </si>
  <si>
    <t>L.p</t>
  </si>
  <si>
    <t>Branża</t>
  </si>
  <si>
    <t>Roboty mostowe</t>
  </si>
  <si>
    <t>"Modernizacja (remont) ul. Trakt Konny (odcinek od ul. Smoluchowskiego do Placu Zebrań Ludowych)"</t>
  </si>
  <si>
    <t xml:space="preserve">ROBOTY PRZYGOTOWAWCZE </t>
  </si>
  <si>
    <t xml:space="preserve">Razem dział: ROBOTY PRZYGOTOWAWCZE </t>
  </si>
  <si>
    <t>ELEMENTY JEZDNI I ZJAZDÓW</t>
  </si>
  <si>
    <t>Razem dział: ELEMENTY JEZDNI I ZJAZDÓW</t>
  </si>
  <si>
    <t>OZNAKOWANIE DRÓG I ELEMENTY BEZPIECZEŃSTWA RUCHU</t>
  </si>
  <si>
    <t>Razem dział: OZNAKOWANIE DRÓG I ELEMENTY BEZPIECZEŃSTWA RUCHU</t>
  </si>
  <si>
    <t>Roboty pomiarowe przy liniowych robotach ziemnych - trasa drogi w terenie równinnym</t>
  </si>
  <si>
    <t>Demontaż ławki drewnianej, do pozostawienia</t>
  </si>
  <si>
    <t>Demontaż koszy betonowych, do wywiezienia</t>
  </si>
  <si>
    <t>Nawierzchnie z brukowca, kamień narzutowy 14-20 cm</t>
  </si>
  <si>
    <t>Nawierzchnie z kostki kamiennej na podsypce cementowo - piaskowej, kostka nieregularna, wysokość 10 cm, z rozbiórki istniejącej nawierzchni</t>
  </si>
  <si>
    <t>Nawierzchnie z kostki kamiennej na podsypce cementowo - piaskowej, kostka rzędowa, wysokość 16 cm, fakturowana (cięta z góry i z dołu, ścianki surowo łupane, płomieniowa z góry)</t>
  </si>
  <si>
    <t>Nawierzchnie z kostki kamiennej na podsypce cementowo - piaskowej, kostka rzędowa, wysokość 18 cm, ścianki surowo łupane</t>
  </si>
  <si>
    <t>Nawierzchnie z kostki kamiennej na podsypce cementowo - piaskowej, kostka kamienna granitowa łupana 4/6, szara</t>
  </si>
  <si>
    <t>Nawierzchnie z kostki kamiennej na podsypce cementowo - piaskowej, kostka kamienna granitowa łupana 7/9, szara</t>
  </si>
  <si>
    <t>Słupki i konstrukcje wsporcze do znaków drogowych z rur stalowych o śr. 50 mm</t>
  </si>
  <si>
    <t>Montaż części sygnalizatorów świetlnych, soczewki - wymiana soczewki sygnalizatora</t>
  </si>
  <si>
    <t>element</t>
  </si>
  <si>
    <t>ZIELEŃ</t>
  </si>
  <si>
    <t>Razem dział: ZIELEŃ</t>
  </si>
  <si>
    <t>Sadzenie krzewów liściastych form naturalnych na terenie płaskim, grunt kategorii I-II, z zaprawą dołów całkowitą, średnica i głębokość dołów 0,5 m, ziemia urodzajna (humus) z dodatkiem kompostu - Róża okrywowa The Fairy</t>
  </si>
  <si>
    <t>Zabezpieczenie drzew na okres wykonywania robót ziemnych, średnica ponad 30 cm</t>
  </si>
  <si>
    <t>Ręczne rozrzucenie kory do ściółkowania, teren płaski, warstwa grubości 8 cm</t>
  </si>
  <si>
    <t>ha</t>
  </si>
  <si>
    <t>Humusowanie i obsianie skarp, przy grubości warstwy humusu 20 cm</t>
  </si>
  <si>
    <t>Razem dział: ELEMENTY MAŁEJ ARCHITEKTURY</t>
  </si>
  <si>
    <t>Montaż ławki istniejącej z rozbiórki</t>
  </si>
  <si>
    <t>URZĄDZENIA OBCE</t>
  </si>
  <si>
    <t>Razem dział: URZĄDZENIA OBCE</t>
  </si>
  <si>
    <t>Zabezpieczenie istniejących kabli teletechnicznych, rury ochronne dwudzielne A 110 PS AROT PS, Fi 110 mm</t>
  </si>
  <si>
    <t>Zabezpieczenie istniejących kabli elektroenergetycznych, rury ochronne dwudzielne A 110 PS AROT PS, Fi 110 mm</t>
  </si>
  <si>
    <t>Ręczne formowanie dna wykopu</t>
  </si>
  <si>
    <t>Kanały z rur PVC łączonych na wcisk o śr. zewn. 200 mm</t>
  </si>
  <si>
    <t>Studzienki ściekowe uliczne betonowe o śr.500 mm z osadnikiem.
Wpust deszczowy DN500 zgodny z KB4-4.12.1(5) typu WU-II-A z osadnikiem i pierścieniem odciążającym, krata kl. D400, żeliwna na zawiasach z ryglem, kołnierz 3/4, rozmiar 600x400mm, bez kosza</t>
  </si>
  <si>
    <t>ODTWORZENIE PĘTLI INDUKCYJNYCH</t>
  </si>
  <si>
    <t>Cięcie nawierzchni mechanicznie, z mas mineralno-asfaltowych, głębokość 5 cm - wykucie pętli istniejących</t>
  </si>
  <si>
    <t>Cięcie nawierzchni mechanicznie, z mas mineralno-asfaltowych, głębokość 5 cm - wycięcie rowków pod nowe pętle</t>
  </si>
  <si>
    <t>Ułożenie pętli indukcyjnych trójzwojowych przewodem LGs (LgYc) 2,5 mm2</t>
  </si>
  <si>
    <t>Połączenie pętli z feederem z użyciem mufy</t>
  </si>
  <si>
    <t>Wypełnienie szczelin o głębokości 5 cm, masą zalewową, szczeliny szerokości 1 cm</t>
  </si>
  <si>
    <t>Pomiar wielkości elektrycznych pętli oraz pętli z feederem - 4 pomiary na pętle</t>
  </si>
  <si>
    <t>Razem dział: ODTWORZENIE PĘTLI INDUKCYJNYCH</t>
  </si>
  <si>
    <t>TABLICA INFORMACYJNA</t>
  </si>
  <si>
    <t>Tablica wg SIWZ</t>
  </si>
  <si>
    <t>Razem dział: TABLICA INFORMACYJNA</t>
  </si>
  <si>
    <t>REMONT STUDNI WPUSTOWYCH</t>
  </si>
  <si>
    <t>Razem dział:REMONT STUDNI WPUSTOWYCH</t>
  </si>
  <si>
    <t>Rozbiórka betonowej warstwy ochronnej</t>
  </si>
  <si>
    <t>Rozbiórka izolacji</t>
  </si>
  <si>
    <t>Razem dział: ROZBIÓRKOWE</t>
  </si>
  <si>
    <t>BETON KONSTRUKCYJNY</t>
  </si>
  <si>
    <t>Razem dział:BETON KONSTRUKCYJNY</t>
  </si>
  <si>
    <t>Beton klasy poniżej B25 - C12/15 (B15)
- wykonanie wartswy ochronnej izolacji z betonu C12/15 o grubości 10 cm zbrojonego siatką zbrojeniową fi 10 o oczkach 15x15 cm</t>
  </si>
  <si>
    <t>IZOLACJA GRUBA</t>
  </si>
  <si>
    <t>Razem dział: IZOLACJA GRUBA</t>
  </si>
  <si>
    <t>Wykonanie izolacji z papy zgrzewalnej gr. 5 mm na betonowych płaszczyznach</t>
  </si>
  <si>
    <t>Oczyszczenie strumieniowo - ścierne</t>
  </si>
  <si>
    <t>Reprofilacja powierchni betonowych zaprawami typu PCC (przyjęto średnią grubość 2 cm)</t>
  </si>
  <si>
    <t>IZOLACJA CIENKA</t>
  </si>
  <si>
    <t>Razem dział: IZOLACJA CIENKA</t>
  </si>
  <si>
    <t>Powłoka ochronna zasypywanych elementów betonowych stykających się z gruntem
- izolacja ścian tunelu (w przypadku występowania izolacji z papy termozgrzewalnej na ścianach tunelu należy ją odtworzyć)</t>
  </si>
  <si>
    <t>ELEMENTY ZABEZPIECZAJĄCE</t>
  </si>
  <si>
    <t>Montaż daszków prefabrykowanych betonowych jednospadowych o wymiarach 25x50x6cm na zaprawę klejącą</t>
  </si>
  <si>
    <t>Balustrady aluminiowa z pochwytem malowana proszkowo, kolor RAL 9006</t>
  </si>
  <si>
    <t>Gruntowanie podłoży, powierzchnie pionowe, preparatem gruntującym</t>
  </si>
  <si>
    <t>Malowanie elewacji farbą silikonową dwukrotnie, tynk fakturowy</t>
  </si>
  <si>
    <t>Rozebranie słupków do znaków</t>
  </si>
  <si>
    <t>Rozebranie słupków blokujących</t>
  </si>
  <si>
    <t>Rozebranie poręczy ochronnych rurowych</t>
  </si>
  <si>
    <t>Rozebranie poręczy ochronnych łańcuchowych</t>
  </si>
  <si>
    <t>Rozebranie krawężników, betonowych i kamiennych 15x30 cm wraz z ławą betonową z wywiezieniem materiałów z rozbiórki na legalne składowisko</t>
  </si>
  <si>
    <t>Rozebranie obrzeży 8x30 cm wraz z ławą betonową z wywiezieniem materiałów z rozbiórki na legalne składowisko</t>
  </si>
  <si>
    <t>Mechaniczna rozbiórka nawierzchni bitumicznej o grubości 7 cm  z wywiezieniem materiałów z rozbiórki na legalne składowisko</t>
  </si>
  <si>
    <t>Mechaniczna rozbiórka nawierzchni bitumicznej o grubości 10 cm  z wywiezieniem materiałów z rozbiórki na legalne składowisko</t>
  </si>
  <si>
    <t>Rozebranie nawierzchni z płyt betonowych sześciokątnych (trylinka) z wywiezieniem materiałów z rozbiórki na legalne składowisko</t>
  </si>
  <si>
    <t>Nawierzchnie z kostki brukowej betonowej z wywiezieniem materiałów z rozbiórki na legalne składowisko</t>
  </si>
  <si>
    <t>Rozebranie podbudowy grubość 10cm z wywiezieniem materiałów z rozbiórki na legalne składowisko</t>
  </si>
  <si>
    <t>Rozebranie podbudowy z betonu  grubości 25 cm z wywiezieniem materiałów z rozbiórki na legalne składowisko</t>
  </si>
  <si>
    <t>Studzienki ściekowe uliczne betonowe i podwórzowe, Fi 500 mm, demontaż z wywiezieniem materiałów z rozbiórki na legalne składowisko</t>
  </si>
  <si>
    <t>Rozbiórka schodów betonowych z wywiezieniem materiałów z rozbiórki na legalne składowisko</t>
  </si>
  <si>
    <t>Rozbiórka murka oporowego z wywiezieniem materiałów z rozbiórki na legalne składowisko</t>
  </si>
  <si>
    <t>Rozebranie z płyt chodnikowych 35x35x5 cm na podsypce cementowo-piaskowej  z wywiezieniem materiałów z rozbiórki na legalne składowisko</t>
  </si>
  <si>
    <t>Rozebranie z płyt chodnikowych 50x50x7 cm na podsypce cementowo-piaskowej z wywiezieniem materiałów z rozbiórki na legalne składowisko</t>
  </si>
  <si>
    <t>Roboty remontowe, frezowanie nawierzchni bitumicznej bez wywozu, nawierzchnia gr. do 4 cm z wywiezieniem materiałów z rozbiórki na legalne składowisko lub miejsce wskazane przez Inwestora</t>
  </si>
  <si>
    <t>Roboty ziemne wykonywane koparkami  z transportem urobku  na odległość do 1 km, na odkład</t>
  </si>
  <si>
    <t>Roboty ziemne z wywiezieniem materiałów na legalne składowisko wraz z utylizacją</t>
  </si>
  <si>
    <t>Formowanie i zagęszczanie nasypów - formowanie skarp z gruntu rodzimego</t>
  </si>
  <si>
    <t>Formowanie i zagęszczanie nasypów  - nasyp z gruntu dowiezionego</t>
  </si>
  <si>
    <t xml:space="preserve">Mechaniczne profilowanie i zagęszczenie podłoża </t>
  </si>
  <si>
    <t>Stabilizacja podłoża cementem C3/4 z pospółki, materiał z wytwórni , grubość warstwy po zagęszczeniu 20 cm</t>
  </si>
  <si>
    <t>Stabilizacja podłoża cementem  C3/4 z pospółki, materiał z wytwórni , grubość warstwy po zagęszczeniu 15 cm</t>
  </si>
  <si>
    <t>Stabilizacja podłoża cementem C3/4 z pospółki, materiał z wytwórni , grubość warstwy po zagęszczeniu 10 cm</t>
  </si>
  <si>
    <t>Warstwy odcinające z kruszywa naturalnego grubość warstwy po zagęszczeniu 10 cm</t>
  </si>
  <si>
    <t>Podbudowy z kruszyw łamanych grubość warstwy po zagęszczeniu 10 cm - KŁSM 0-31,5 mm</t>
  </si>
  <si>
    <t>Podbudowy z kruszyw łamanych grubość warstwy po zagęszczeniu 20 cm - KŁSM 0-31,5 mm</t>
  </si>
  <si>
    <t>Podbudowy z kruszyw łamanych grubość warstwy po zagęszczeniu 25 cm - KŁSM 0-31,5 mm</t>
  </si>
  <si>
    <t>Podbudowy z kruszyw łamanych grubość warstwy po zagęszczeniu 30 cm - KŁSM 0-31,5 mm</t>
  </si>
  <si>
    <t>Podbudowy z kruszyw łamanych grubość warstwy po zagęszczeniu 33 cm - KŁSM 0-31,5 mm</t>
  </si>
  <si>
    <t>Mechaniczne oczyszczenie i skropienie emulsją asfaltową</t>
  </si>
  <si>
    <t>Podbudowy z mieszanek mineralno-bitumicznych AC 22P 35/50, grubość warstwy po zagęszczeniu 5 cm</t>
  </si>
  <si>
    <t>Chodniki z płyt, betonowe 30x30x5 cm, podsypka cementowo-piaskowa z wypełnieniem spoin, płytka o fakturze płukana/otoczak, szara</t>
  </si>
  <si>
    <t>Chodniki z płyt, betonowe 30x30x8 cm, podsypka cementowo-piaskowa z wypełnieniem spoin, płytka o fakturze płukana/otoczak, szara</t>
  </si>
  <si>
    <t>Chodniki z płyt, betonowe 40x40x8 cm, podsypka cementowo-piaskowa z wypełnieniem spoin, płytki integracyjne ostrzegawcze i prowadzące</t>
  </si>
  <si>
    <t>Chodniki z płyt, betonowe 50x50x7 cm, podsypka cementowo-piaskowa z wypełnieniem spoin</t>
  </si>
  <si>
    <t>Rozebranie nawierzchni z kostki kamiennej  na podsypce cementowo-piaskowej - część materiału do pozostawienia i ponownego wbudowania, część do wywiezienia na legalne składowisko lub miejsce wskazane przez Inwestora</t>
  </si>
  <si>
    <t>Nawierzchnie z mieszanek mineralno-bitumicznych, warstwa wyrównawczo-wzmacniająca AC 11 W PMB 25/55-60 o gr. średnio 5 cm</t>
  </si>
  <si>
    <t>Wzmocnienie nawierzchni bitumicznych przy użyciu siatki stalowej do zbrojenia nawierzchni asfaltowych (siatka typu lekkiego), polegające na rozwinięciu siatki na starej nawierzchni, odprężenie siatki walcem gumowym, mocowanie do podłoża warstwą mieszanki slurry seal gr. 1cm</t>
  </si>
  <si>
    <t>Wzmocnienie nawierzchni bitumicznych przy użyciu siatki z włókien szlanych i węglowych wstępnie przesączonej asfaltem do zbrojenia nawierzchni asfaltowych, polegające na ułozeniu siatki metodą na gorąco ze wstępnym sklejeniem do starej nawierzchni, przykrycie warstwą mieszanki slurry seal gr. 1cm</t>
  </si>
  <si>
    <t>Nawierzchnie z mieszanek mineralno-bitumicznych, warstwa wiążąca AC 16 W PMB 25/55-60 o gr.8 cm</t>
  </si>
  <si>
    <t>Nawierzchnie z mieszanek mineralno-bitumicznych, warstwa ścieralna SMA 11S PMB 45/80-55 o gr.4 cm</t>
  </si>
  <si>
    <t>Odtworzenie istniejącego murka oporowego z kamienia, kamień z rozbiórki, przekrój 0.7x0.3m,  długość murka 6m</t>
  </si>
  <si>
    <t>Schody skarpowe betonowe - odworzenie istniejących schodów</t>
  </si>
  <si>
    <t>Krawężniki kamienne wystające i wtopione o wymiarach 15x30 cm na podsypce cementowo-piaskowej i ławie betonowej C 12/15</t>
  </si>
  <si>
    <t>Krawężniki betonowe profilowane peronowe autobusowe o wymiarach 43.5x33 cm na podsypce cementowo-piaskowej i ławie betonowej C 12/15</t>
  </si>
  <si>
    <t>Oporniki kamienne wtopione o wymiarach 12x25 cm na podsypce cementowo-piaskowej i ławie betonowej C 12/15</t>
  </si>
  <si>
    <t>Oporniki kamienne wtopione o wymiarach 15x25 cm na podsypce cementowo-piaskowej i ławie betonowej C 12/15</t>
  </si>
  <si>
    <t>Obrzeża kamienne o wymiarach 30x8 cm na podsypce cementowo-piaskowej, spoiny wypełnione zaprawą cementową i ławie betonowej C 12/15</t>
  </si>
  <si>
    <t>Przymocowanie tablic znaków drogowych, znaki zakazu, nakazu, ostrzegawcze, informacyjne, powierzchnia do 0,3 m2</t>
  </si>
  <si>
    <t>Przymocowanie tablic znaków drogowych, znaki zakazu, nakazu, ostrzegawcze, informacyjne, powierzchnia ponad 0,3 m2</t>
  </si>
  <si>
    <t>Oznakowanie poziome jezdni grubowarstwowe masą chemoutwardzalną</t>
  </si>
  <si>
    <t xml:space="preserve">Dostawa i montaż słupków blokujących U-12c, stylizowanych zgodnie z załącznikiem nr 1 </t>
  </si>
  <si>
    <t>Dostawa i montaż kosza stalowego zgodnie z załącznikiem nr 3</t>
  </si>
  <si>
    <t>Dostawa i montaż ławki zeliwno-drewnianej typu zgodnie z załącznikiem nr 5</t>
  </si>
  <si>
    <t>Ustawienie wiaty przystankowej  z rozbiórki</t>
  </si>
  <si>
    <t>Rozbiórka wiaty przystankowej</t>
  </si>
  <si>
    <t>Dostawa i montaż słupków trawnikowych, drewnianych zgodnie z załącznikiem nr 1</t>
  </si>
  <si>
    <t>Regulacja pionowa studzienek - kratki ściekowe uliczne wraz z wymianą na nowe klasy D400, żeliwne na zawiasach z ryglem</t>
  </si>
  <si>
    <t>Regulacja pionowa studzienek - włazy kanałowe kanalizacji sanitarnej i deszczowej wraz z wymianą na nowe klasy D400, żeliwne na zawiasach z ryglem i logo Miasta Gdańska</t>
  </si>
  <si>
    <t>Regulacja pionowa studzienek - studzienki telefoniczne wraz z wymianą ramy i pokrywy na typu cięzkiego</t>
  </si>
  <si>
    <t>Regulacja pionowa studzienek - zawory wodociągowe i gazowe</t>
  </si>
  <si>
    <t>Regulacja pionowa studzienek - studzienki telefoniczne</t>
  </si>
  <si>
    <t>Regulacja pionowa studzienek - włazy kanałowe na kanalizacji teletechnicznej</t>
  </si>
  <si>
    <t xml:space="preserve">Pełne umocnienie pionowych ścian wykopów liniowych </t>
  </si>
  <si>
    <t>Montaż konstrukcji podwieszeń kabli energetycznych i telekomunikacyjnych.
Zabezpieczenie kolizji z istniejącymi przewodami kablowymi.</t>
  </si>
  <si>
    <t>Demontaż konstrukcji podwieszeń kabli energetycznych i telekomunikacyjnych.</t>
  </si>
  <si>
    <t>Podsypka żwirowa pod rurociag i studnie gr. 15 cm</t>
  </si>
  <si>
    <t>Obsypka rurociągu, obsypka gr. 20 cm</t>
  </si>
  <si>
    <t>Wykopy liniowe pod fundamenty, rurociągi, kolektory z wydobyciem urobku łopatą lub wyciągiem ręcznym głębokość do 3 m  wywiezieniem materiałów na legalne składowisko wraz z utylizacją</t>
  </si>
  <si>
    <t>Zasypywanie wykopów materiałem z dowozu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</si>
</sst>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_-* #,##0.000\ _z_ł_-;\-* #,##0.000\ _z_ł_-;_-* &quot;-&quot;??\ _z_ł_-;_-@_-"/>
    <numFmt numFmtId="165" formatCode="0.000"/>
  </numFmts>
  <fonts count="2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color theme="1"/>
      <name val="Calibri"/>
      <family val="2"/>
      <charset val="238"/>
      <scheme val="minor"/>
    </font>
    <font>
      <sz val="11"/>
      <color theme="1"/>
      <name val="Arial"/>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b/>
      <sz val="12"/>
      <name val="Calibri"/>
      <family val="2"/>
      <charset val="238"/>
      <scheme val="minor"/>
    </font>
    <font>
      <sz val="10"/>
      <color indexed="64"/>
      <name val="Arial"/>
      <charset val="1"/>
    </font>
    <font>
      <b/>
      <sz val="12"/>
      <color theme="1"/>
      <name val="Arial"/>
      <family val="2"/>
      <charset val="238"/>
    </font>
    <font>
      <b/>
      <sz val="14"/>
      <color theme="1"/>
      <name val="Arial"/>
      <family val="2"/>
      <charset val="238"/>
    </font>
    <font>
      <b/>
      <sz val="11"/>
      <color theme="1"/>
      <name val="Arial"/>
      <family val="2"/>
      <charset val="238"/>
    </font>
    <font>
      <sz val="12"/>
      <color theme="1"/>
      <name val="Arial"/>
      <family val="2"/>
      <charset val="238"/>
    </font>
    <font>
      <sz val="11"/>
      <color theme="1"/>
      <name val="Calibri"/>
      <family val="2"/>
      <scheme val="minor"/>
    </font>
    <font>
      <sz val="10"/>
      <color indexed="64"/>
      <name val="Arial"/>
      <family val="2"/>
      <charset val="238"/>
    </font>
    <font>
      <sz val="10"/>
      <name val="Arial"/>
    </font>
    <font>
      <b/>
      <sz val="12"/>
      <color theme="1"/>
      <name val="Calibri"/>
      <family val="2"/>
      <charset val="238"/>
      <scheme val="minor"/>
    </font>
    <font>
      <sz val="12"/>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s>
  <cellStyleXfs count="13">
    <xf numFmtId="0" fontId="0" fillId="0" borderId="0"/>
    <xf numFmtId="0" fontId="6" fillId="0" borderId="0"/>
    <xf numFmtId="43" fontId="6" fillId="0" borderId="0" applyFont="0" applyFill="0" applyBorder="0" applyAlignment="0" applyProtection="0"/>
    <xf numFmtId="0" fontId="13" fillId="0" borderId="0"/>
    <xf numFmtId="43" fontId="18"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20" fillId="0" borderId="0" applyNumberFormat="0" applyFont="0" applyFill="0" applyBorder="0" applyAlignment="0" applyProtection="0">
      <alignment vertical="top"/>
    </xf>
    <xf numFmtId="0" fontId="19" fillId="0" borderId="0"/>
    <xf numFmtId="0" fontId="3" fillId="0" borderId="0"/>
    <xf numFmtId="43" fontId="3" fillId="0" borderId="0" applyFont="0" applyFill="0" applyBorder="0" applyAlignment="0" applyProtection="0"/>
  </cellStyleXfs>
  <cellXfs count="123">
    <xf numFmtId="0" fontId="0" fillId="0" borderId="0" xfId="0"/>
    <xf numFmtId="0" fontId="8" fillId="0" borderId="0" xfId="1" applyFont="1" applyProtection="1"/>
    <xf numFmtId="0" fontId="10" fillId="0" borderId="7" xfId="1" applyNumberFormat="1" applyFont="1" applyFill="1" applyBorder="1" applyAlignment="1" applyProtection="1">
      <alignment horizontal="center" vertical="center"/>
    </xf>
    <xf numFmtId="0" fontId="9" fillId="0" borderId="0" xfId="1" applyFont="1" applyAlignment="1" applyProtection="1">
      <alignment vertical="center" wrapText="1"/>
    </xf>
    <xf numFmtId="0" fontId="9" fillId="0" borderId="0" xfId="1" applyFont="1" applyAlignment="1" applyProtection="1">
      <alignment horizontal="center" vertical="center" wrapText="1"/>
    </xf>
    <xf numFmtId="0" fontId="6" fillId="0" borderId="0" xfId="1" applyFont="1" applyProtection="1"/>
    <xf numFmtId="0" fontId="14" fillId="0" borderId="0" xfId="1" applyFont="1" applyAlignment="1" applyProtection="1">
      <alignment vertical="center" wrapText="1"/>
    </xf>
    <xf numFmtId="0" fontId="15" fillId="0" borderId="0" xfId="1" applyFont="1" applyAlignment="1" applyProtection="1">
      <alignment vertical="center" wrapText="1"/>
    </xf>
    <xf numFmtId="4" fontId="8" fillId="0" borderId="0" xfId="1" applyNumberFormat="1" applyFont="1" applyAlignment="1" applyProtection="1">
      <alignment horizontal="center" vertical="center"/>
    </xf>
    <xf numFmtId="0" fontId="6" fillId="0" borderId="0" xfId="1" applyFont="1" applyAlignment="1" applyProtection="1">
      <alignment horizontal="center"/>
    </xf>
    <xf numFmtId="4" fontId="6" fillId="0" borderId="0" xfId="1" applyNumberFormat="1" applyFont="1" applyProtection="1"/>
    <xf numFmtId="0" fontId="7" fillId="0" borderId="0" xfId="1" applyFont="1" applyAlignment="1" applyProtection="1">
      <alignment horizontal="left" vertical="center" wrapText="1"/>
    </xf>
    <xf numFmtId="0" fontId="7" fillId="0" borderId="0" xfId="1" applyFont="1" applyAlignment="1" applyProtection="1">
      <alignment horizontal="center" vertical="center" wrapText="1"/>
    </xf>
    <xf numFmtId="0" fontId="7" fillId="0" borderId="0" xfId="1" applyFont="1" applyAlignment="1" applyProtection="1">
      <alignment horizontal="center" vertical="center" wrapText="1"/>
    </xf>
    <xf numFmtId="43" fontId="14" fillId="0" borderId="0" xfId="1" applyNumberFormat="1" applyFont="1" applyAlignment="1" applyProtection="1">
      <alignment vertical="center" wrapText="1"/>
    </xf>
    <xf numFmtId="43" fontId="14" fillId="0" borderId="0" xfId="4" applyFont="1" applyAlignment="1" applyProtection="1">
      <alignment vertical="center" wrapText="1"/>
    </xf>
    <xf numFmtId="43" fontId="15" fillId="0" borderId="0" xfId="4" applyFont="1" applyAlignment="1" applyProtection="1">
      <alignment vertical="center" wrapText="1"/>
    </xf>
    <xf numFmtId="43" fontId="6" fillId="0" borderId="0" xfId="4" applyFont="1" applyProtection="1"/>
    <xf numFmtId="43" fontId="8" fillId="0" borderId="0" xfId="4" applyFont="1" applyAlignment="1" applyProtection="1">
      <alignment horizontal="center" vertical="center"/>
    </xf>
    <xf numFmtId="43" fontId="17" fillId="0" borderId="0" xfId="4" applyFont="1" applyAlignment="1" applyProtection="1">
      <alignment vertical="center" wrapText="1"/>
    </xf>
    <xf numFmtId="43" fontId="16" fillId="0" borderId="0" xfId="4" applyFont="1" applyAlignment="1" applyProtection="1">
      <alignment horizontal="center" vertical="center"/>
    </xf>
    <xf numFmtId="43" fontId="22" fillId="0" borderId="8" xfId="2" applyFont="1" applyBorder="1" applyAlignment="1" applyProtection="1">
      <alignment vertical="center" wrapText="1"/>
    </xf>
    <xf numFmtId="43" fontId="22" fillId="0" borderId="7" xfId="2" applyFont="1" applyBorder="1" applyAlignment="1" applyProtection="1">
      <alignment horizontal="center" vertical="center"/>
    </xf>
    <xf numFmtId="4" fontId="22" fillId="0" borderId="9" xfId="2" applyNumberFormat="1" applyFont="1" applyBorder="1" applyAlignment="1" applyProtection="1">
      <alignment vertical="center" wrapText="1"/>
    </xf>
    <xf numFmtId="4" fontId="22" fillId="0" borderId="9" xfId="2" applyNumberFormat="1" applyFont="1" applyBorder="1" applyAlignment="1" applyProtection="1">
      <alignment vertical="center"/>
    </xf>
    <xf numFmtId="4" fontId="21" fillId="0" borderId="9" xfId="1" applyNumberFormat="1" applyFont="1" applyBorder="1" applyAlignment="1" applyProtection="1">
      <alignment horizontal="right" vertical="center"/>
    </xf>
    <xf numFmtId="4" fontId="21" fillId="0" borderId="6" xfId="1" applyNumberFormat="1" applyFont="1" applyBorder="1" applyAlignment="1" applyProtection="1">
      <alignment horizontal="right" vertical="center"/>
    </xf>
    <xf numFmtId="0" fontId="21" fillId="0" borderId="16" xfId="1" applyFont="1" applyBorder="1" applyAlignment="1" applyProtection="1">
      <alignment horizontal="center" vertical="center"/>
    </xf>
    <xf numFmtId="0" fontId="21" fillId="0" borderId="17" xfId="1" applyFont="1" applyBorder="1" applyAlignment="1" applyProtection="1">
      <alignment vertical="center"/>
    </xf>
    <xf numFmtId="4" fontId="21" fillId="0" borderId="18" xfId="1" applyNumberFormat="1" applyFont="1" applyBorder="1" applyAlignment="1" applyProtection="1">
      <alignment horizontal="center" vertical="center"/>
    </xf>
    <xf numFmtId="4" fontId="21" fillId="0" borderId="3" xfId="2" applyNumberFormat="1" applyFont="1" applyBorder="1" applyAlignment="1" applyProtection="1">
      <alignment vertical="center"/>
    </xf>
    <xf numFmtId="0" fontId="0" fillId="0" borderId="8" xfId="0" applyFill="1" applyBorder="1" applyAlignment="1">
      <alignment vertical="center" wrapText="1"/>
    </xf>
    <xf numFmtId="0" fontId="0" fillId="0" borderId="8" xfId="0" applyFill="1" applyBorder="1" applyAlignment="1">
      <alignment horizontal="center" vertical="center"/>
    </xf>
    <xf numFmtId="49" fontId="23" fillId="0" borderId="1" xfId="1" applyNumberFormat="1" applyFont="1" applyBorder="1" applyAlignment="1" applyProtection="1">
      <alignment horizontal="center" vertical="center" wrapText="1"/>
    </xf>
    <xf numFmtId="0" fontId="23" fillId="0" borderId="2" xfId="1" applyFont="1" applyBorder="1" applyAlignment="1" applyProtection="1">
      <alignment horizontal="center" vertical="center" wrapText="1"/>
    </xf>
    <xf numFmtId="43" fontId="23" fillId="0" borderId="2" xfId="2" applyFont="1" applyBorder="1" applyAlignment="1" applyProtection="1">
      <alignment horizontal="center" vertical="center" wrapText="1"/>
    </xf>
    <xf numFmtId="43" fontId="23" fillId="0" borderId="3" xfId="2" applyFont="1" applyBorder="1" applyAlignment="1" applyProtection="1">
      <alignment horizontal="center" vertical="center" wrapText="1"/>
    </xf>
    <xf numFmtId="49" fontId="2" fillId="0" borderId="4" xfId="1" applyNumberFormat="1" applyFont="1" applyBorder="1" applyAlignment="1" applyProtection="1">
      <alignment horizontal="center" vertical="center" wrapText="1"/>
    </xf>
    <xf numFmtId="0" fontId="2" fillId="0" borderId="5" xfId="1" applyFont="1" applyBorder="1" applyAlignment="1" applyProtection="1">
      <alignment horizontal="center" vertical="center" wrapText="1"/>
    </xf>
    <xf numFmtId="49" fontId="2" fillId="0" borderId="5" xfId="1" applyNumberFormat="1" applyFont="1" applyBorder="1" applyAlignment="1" applyProtection="1">
      <alignment horizontal="center" vertical="center" wrapText="1"/>
    </xf>
    <xf numFmtId="0" fontId="2" fillId="0" borderId="6" xfId="1" applyFont="1" applyBorder="1" applyAlignment="1" applyProtection="1">
      <alignment horizontal="center" vertical="center" wrapText="1"/>
    </xf>
    <xf numFmtId="0" fontId="23" fillId="0" borderId="7" xfId="5" applyFont="1" applyBorder="1" applyAlignment="1" applyProtection="1">
      <alignment horizontal="center" vertical="center" wrapText="1"/>
    </xf>
    <xf numFmtId="0" fontId="23" fillId="0" borderId="8" xfId="1" applyFont="1" applyBorder="1" applyAlignment="1" applyProtection="1">
      <alignment vertical="center" wrapText="1"/>
    </xf>
    <xf numFmtId="0" fontId="2" fillId="0" borderId="8" xfId="1" applyFont="1" applyBorder="1" applyAlignment="1" applyProtection="1">
      <alignment horizontal="center" vertical="center" wrapText="1"/>
    </xf>
    <xf numFmtId="0" fontId="2" fillId="0" borderId="7" xfId="1" applyFont="1" applyBorder="1" applyAlignment="1" applyProtection="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xf>
    <xf numFmtId="0" fontId="24" fillId="0" borderId="7" xfId="1" applyNumberFormat="1" applyFont="1" applyFill="1" applyBorder="1" applyAlignment="1" applyProtection="1">
      <alignment horizontal="center" vertical="center"/>
    </xf>
    <xf numFmtId="0" fontId="25" fillId="0" borderId="8" xfId="1" applyNumberFormat="1" applyFont="1" applyFill="1" applyBorder="1" applyAlignment="1" applyProtection="1">
      <alignment horizontal="right" vertical="center" wrapText="1"/>
    </xf>
    <xf numFmtId="43" fontId="25" fillId="0" borderId="8" xfId="2" applyFont="1" applyFill="1" applyBorder="1" applyAlignment="1" applyProtection="1">
      <alignment horizontal="center" vertical="center"/>
    </xf>
    <xf numFmtId="0" fontId="23" fillId="0" borderId="7" xfId="1" applyFont="1" applyBorder="1" applyAlignment="1" applyProtection="1">
      <alignment horizontal="center" vertical="center" wrapText="1"/>
    </xf>
    <xf numFmtId="49" fontId="23" fillId="0" borderId="7" xfId="1" applyNumberFormat="1" applyFont="1" applyBorder="1" applyAlignment="1" applyProtection="1">
      <alignment horizontal="center"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xf>
    <xf numFmtId="4" fontId="8" fillId="0" borderId="0" xfId="1" applyNumberFormat="1" applyFont="1" applyProtection="1"/>
    <xf numFmtId="0" fontId="7" fillId="0" borderId="0" xfId="1" applyFont="1" applyAlignment="1" applyProtection="1">
      <alignment horizontal="right" vertical="center" wrapText="1"/>
    </xf>
    <xf numFmtId="4" fontId="2" fillId="0" borderId="8" xfId="1" applyNumberFormat="1" applyFont="1" applyBorder="1" applyAlignment="1" applyProtection="1">
      <alignment horizontal="right" vertical="center"/>
    </xf>
    <xf numFmtId="4" fontId="2" fillId="0" borderId="9" xfId="1" applyNumberFormat="1" applyFont="1" applyBorder="1" applyAlignment="1" applyProtection="1">
      <alignment horizontal="right" vertical="center"/>
    </xf>
    <xf numFmtId="43" fontId="24" fillId="2" borderId="8" xfId="2" applyNumberFormat="1" applyFont="1" applyFill="1" applyBorder="1" applyAlignment="1" applyProtection="1">
      <alignment horizontal="right" vertical="center"/>
      <protection locked="0"/>
    </xf>
    <xf numFmtId="4" fontId="24" fillId="0" borderId="9" xfId="2" applyNumberFormat="1" applyFont="1" applyFill="1" applyBorder="1" applyAlignment="1" applyProtection="1">
      <alignment horizontal="right" vertical="center"/>
    </xf>
    <xf numFmtId="43" fontId="25" fillId="0" borderId="8" xfId="2" applyNumberFormat="1" applyFont="1" applyFill="1" applyBorder="1" applyAlignment="1" applyProtection="1">
      <alignment horizontal="right" vertical="center"/>
    </xf>
    <xf numFmtId="4" fontId="25" fillId="0" borderId="9" xfId="2" applyNumberFormat="1" applyFont="1" applyFill="1" applyBorder="1" applyAlignment="1" applyProtection="1">
      <alignment horizontal="right" vertical="center"/>
    </xf>
    <xf numFmtId="43" fontId="2" fillId="0" borderId="8" xfId="1" applyNumberFormat="1" applyFont="1" applyBorder="1" applyAlignment="1" applyProtection="1">
      <alignment horizontal="right" vertical="center"/>
    </xf>
    <xf numFmtId="43" fontId="24" fillId="0" borderId="8" xfId="2" applyNumberFormat="1" applyFont="1" applyFill="1" applyBorder="1" applyAlignment="1" applyProtection="1">
      <alignment horizontal="right" vertical="center"/>
      <protection locked="0"/>
    </xf>
    <xf numFmtId="4" fontId="11" fillId="0" borderId="13" xfId="2" applyNumberFormat="1" applyFont="1" applyFill="1" applyBorder="1" applyAlignment="1" applyProtection="1">
      <alignment horizontal="right" vertical="center"/>
    </xf>
    <xf numFmtId="4" fontId="9" fillId="0" borderId="0" xfId="1" applyNumberFormat="1" applyFont="1" applyAlignment="1" applyProtection="1">
      <alignment horizontal="right" vertical="center"/>
    </xf>
    <xf numFmtId="43" fontId="7" fillId="0" borderId="0" xfId="4" applyNumberFormat="1" applyFont="1" applyAlignment="1" applyProtection="1">
      <alignment vertical="center" wrapText="1"/>
    </xf>
    <xf numFmtId="43" fontId="23" fillId="0" borderId="2" xfId="4" applyNumberFormat="1" applyFont="1" applyBorder="1" applyAlignment="1" applyProtection="1">
      <alignment vertical="center"/>
    </xf>
    <xf numFmtId="43" fontId="2" fillId="0" borderId="8" xfId="4" applyNumberFormat="1" applyFont="1" applyBorder="1" applyAlignment="1" applyProtection="1">
      <alignment vertical="center" wrapText="1"/>
    </xf>
    <xf numFmtId="43" fontId="2" fillId="0" borderId="8" xfId="0" applyNumberFormat="1" applyFont="1" applyBorder="1" applyAlignment="1">
      <alignment vertical="center"/>
    </xf>
    <xf numFmtId="43" fontId="25" fillId="0" borderId="8" xfId="4" applyNumberFormat="1" applyFont="1" applyFill="1" applyBorder="1" applyAlignment="1" applyProtection="1">
      <alignment vertical="center"/>
    </xf>
    <xf numFmtId="43" fontId="2" fillId="0" borderId="8" xfId="4" applyNumberFormat="1" applyFont="1" applyBorder="1" applyAlignment="1" applyProtection="1">
      <alignment vertical="center"/>
    </xf>
    <xf numFmtId="43" fontId="2" fillId="0" borderId="8" xfId="0" applyNumberFormat="1" applyFont="1" applyFill="1" applyBorder="1" applyAlignment="1">
      <alignment vertical="center"/>
    </xf>
    <xf numFmtId="43" fontId="0" fillId="0" borderId="8" xfId="0" applyNumberFormat="1" applyFill="1" applyBorder="1" applyAlignment="1">
      <alignment vertical="center"/>
    </xf>
    <xf numFmtId="43" fontId="9" fillId="0" borderId="0" xfId="4" applyNumberFormat="1" applyFont="1" applyAlignment="1" applyProtection="1">
      <alignment vertical="center" wrapText="1"/>
    </xf>
    <xf numFmtId="164" fontId="2" fillId="0" borderId="8" xfId="0" applyNumberFormat="1" applyFont="1" applyBorder="1" applyAlignment="1">
      <alignment vertical="center"/>
    </xf>
    <xf numFmtId="0" fontId="1" fillId="0" borderId="8" xfId="0" applyFont="1" applyBorder="1" applyAlignment="1">
      <alignment vertical="center" wrapText="1"/>
    </xf>
    <xf numFmtId="0" fontId="1" fillId="0" borderId="8" xfId="0" applyFont="1" applyFill="1" applyBorder="1" applyAlignment="1">
      <alignment vertical="center" wrapText="1"/>
    </xf>
    <xf numFmtId="43" fontId="24" fillId="0" borderId="8" xfId="2" applyNumberFormat="1" applyFont="1" applyFill="1" applyBorder="1" applyAlignment="1" applyProtection="1">
      <alignment horizontal="right" vertical="center"/>
    </xf>
    <xf numFmtId="0" fontId="23" fillId="0" borderId="0" xfId="1" applyFont="1" applyAlignment="1" applyProtection="1">
      <alignment horizontal="center" vertical="center" wrapText="1"/>
    </xf>
    <xf numFmtId="0" fontId="23" fillId="0" borderId="0" xfId="1" applyFont="1" applyAlignment="1" applyProtection="1">
      <alignment horizontal="left" vertical="center" wrapText="1"/>
    </xf>
    <xf numFmtId="165" fontId="23" fillId="0" borderId="0" xfId="4" applyNumberFormat="1" applyFont="1" applyAlignment="1" applyProtection="1">
      <alignment horizontal="right" vertical="center" wrapText="1"/>
    </xf>
    <xf numFmtId="0" fontId="23" fillId="0" borderId="0" xfId="1" applyFont="1" applyAlignment="1" applyProtection="1">
      <alignment horizontal="right" vertical="center" wrapText="1"/>
    </xf>
    <xf numFmtId="165" fontId="23" fillId="0" borderId="2" xfId="4" applyNumberFormat="1" applyFont="1" applyBorder="1" applyAlignment="1" applyProtection="1">
      <alignment horizontal="center" vertical="center"/>
    </xf>
    <xf numFmtId="49" fontId="1" fillId="0" borderId="4" xfId="1" applyNumberFormat="1" applyFont="1" applyBorder="1" applyAlignment="1" applyProtection="1">
      <alignment horizontal="center" vertical="center" wrapText="1"/>
    </xf>
    <xf numFmtId="0" fontId="1" fillId="0" borderId="5" xfId="1" applyFont="1" applyBorder="1" applyAlignment="1" applyProtection="1">
      <alignment horizontal="center" vertical="center" wrapText="1"/>
    </xf>
    <xf numFmtId="49" fontId="1" fillId="0" borderId="5" xfId="1" applyNumberFormat="1" applyFont="1" applyBorder="1" applyAlignment="1" applyProtection="1">
      <alignment horizontal="center" vertical="center" wrapText="1"/>
    </xf>
    <xf numFmtId="0" fontId="1" fillId="0" borderId="6"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165" fontId="1" fillId="0" borderId="8" xfId="4" applyNumberFormat="1" applyFont="1" applyBorder="1" applyAlignment="1" applyProtection="1">
      <alignment horizontal="right" vertical="center" wrapText="1"/>
    </xf>
    <xf numFmtId="4" fontId="1" fillId="0" borderId="8" xfId="1" applyNumberFormat="1" applyFont="1" applyBorder="1" applyAlignment="1" applyProtection="1">
      <alignment horizontal="right" vertical="center"/>
    </xf>
    <xf numFmtId="4" fontId="1" fillId="0" borderId="9" xfId="1" applyNumberFormat="1" applyFont="1" applyBorder="1" applyAlignment="1" applyProtection="1">
      <alignment horizontal="right" vertical="center"/>
    </xf>
    <xf numFmtId="0" fontId="1" fillId="0" borderId="7" xfId="1" applyFont="1" applyBorder="1" applyAlignment="1" applyProtection="1">
      <alignment horizontal="center" vertical="center" wrapText="1"/>
    </xf>
    <xf numFmtId="0" fontId="1" fillId="0" borderId="8" xfId="0" applyFont="1" applyFill="1" applyBorder="1" applyAlignment="1">
      <alignment horizontal="center" vertical="center"/>
    </xf>
    <xf numFmtId="165" fontId="1" fillId="0" borderId="8" xfId="0" applyNumberFormat="1" applyFont="1" applyFill="1" applyBorder="1" applyAlignment="1">
      <alignment vertical="center"/>
    </xf>
    <xf numFmtId="43" fontId="24" fillId="2" borderId="8" xfId="2" applyFont="1" applyFill="1" applyBorder="1" applyAlignment="1" applyProtection="1">
      <alignment horizontal="right" vertical="center"/>
      <protection locked="0"/>
    </xf>
    <xf numFmtId="165" fontId="25" fillId="0" borderId="8" xfId="4" applyNumberFormat="1" applyFont="1" applyFill="1" applyBorder="1" applyAlignment="1" applyProtection="1">
      <alignment horizontal="right" vertical="center"/>
    </xf>
    <xf numFmtId="43" fontId="25" fillId="0" borderId="8" xfId="2" applyFont="1" applyFill="1" applyBorder="1" applyAlignment="1" applyProtection="1">
      <alignment horizontal="right" vertical="center"/>
    </xf>
    <xf numFmtId="4" fontId="25" fillId="0" borderId="13" xfId="2" applyNumberFormat="1" applyFont="1" applyFill="1" applyBorder="1" applyAlignment="1" applyProtection="1">
      <alignment horizontal="right" vertical="center"/>
    </xf>
    <xf numFmtId="0" fontId="1" fillId="0" borderId="0" xfId="1" applyFont="1" applyAlignment="1" applyProtection="1">
      <alignment vertical="center" wrapText="1"/>
    </xf>
    <xf numFmtId="0" fontId="1" fillId="0" borderId="0" xfId="1" applyFont="1" applyAlignment="1" applyProtection="1">
      <alignment horizontal="center" vertical="center" wrapText="1"/>
    </xf>
    <xf numFmtId="165" fontId="1" fillId="0" borderId="0" xfId="4" applyNumberFormat="1" applyFont="1" applyAlignment="1" applyProtection="1">
      <alignment horizontal="right" vertical="center" wrapText="1"/>
    </xf>
    <xf numFmtId="4" fontId="1" fillId="0" borderId="0" xfId="1" applyNumberFormat="1" applyFont="1" applyAlignment="1" applyProtection="1">
      <alignment horizontal="right" vertical="center"/>
    </xf>
    <xf numFmtId="4" fontId="21" fillId="0" borderId="7" xfId="1" applyNumberFormat="1" applyFont="1" applyBorder="1" applyAlignment="1" applyProtection="1">
      <alignment horizontal="center" vertical="center"/>
    </xf>
    <xf numFmtId="4" fontId="21" fillId="0" borderId="8" xfId="1" applyNumberFormat="1" applyFont="1" applyBorder="1" applyAlignment="1" applyProtection="1">
      <alignment horizontal="center" vertical="center"/>
    </xf>
    <xf numFmtId="4" fontId="21" fillId="0" borderId="4" xfId="1" applyNumberFormat="1" applyFont="1" applyBorder="1" applyAlignment="1" applyProtection="1">
      <alignment horizontal="center" vertical="center"/>
    </xf>
    <xf numFmtId="4" fontId="21" fillId="0" borderId="5" xfId="1" applyNumberFormat="1" applyFont="1" applyBorder="1" applyAlignment="1" applyProtection="1">
      <alignment horizontal="center" vertical="center"/>
    </xf>
    <xf numFmtId="0" fontId="21" fillId="0" borderId="14" xfId="1" applyFont="1" applyBorder="1" applyAlignment="1" applyProtection="1">
      <alignment horizontal="center" vertical="center" wrapText="1"/>
    </xf>
    <xf numFmtId="0" fontId="21" fillId="0" borderId="15" xfId="1" applyFont="1" applyBorder="1" applyAlignment="1" applyProtection="1">
      <alignment horizontal="center" vertical="center" wrapText="1"/>
    </xf>
    <xf numFmtId="0" fontId="21" fillId="0" borderId="13" xfId="1" applyFont="1" applyBorder="1" applyAlignment="1" applyProtection="1">
      <alignment horizontal="center" vertical="center" wrapText="1"/>
    </xf>
    <xf numFmtId="43" fontId="21" fillId="0" borderId="1" xfId="2" applyFont="1" applyBorder="1" applyAlignment="1" applyProtection="1">
      <alignment horizontal="center" vertical="center"/>
    </xf>
    <xf numFmtId="43" fontId="21" fillId="0" borderId="2" xfId="2" applyFont="1" applyBorder="1" applyAlignment="1" applyProtection="1">
      <alignment horizontal="center" vertical="center"/>
    </xf>
    <xf numFmtId="0" fontId="21" fillId="0" borderId="10" xfId="1" applyFont="1" applyBorder="1" applyAlignment="1" applyProtection="1">
      <alignment horizontal="center" vertical="center" wrapText="1"/>
    </xf>
    <xf numFmtId="0" fontId="21" fillId="0" borderId="11" xfId="1" applyFont="1" applyBorder="1" applyAlignment="1" applyProtection="1">
      <alignment horizontal="center" vertical="center" wrapText="1"/>
    </xf>
    <xf numFmtId="0" fontId="21" fillId="0" borderId="19" xfId="1" applyFont="1" applyBorder="1" applyAlignment="1" applyProtection="1">
      <alignment horizontal="center" vertical="center" wrapText="1"/>
    </xf>
    <xf numFmtId="0" fontId="7" fillId="0" borderId="0" xfId="1" applyFont="1" applyAlignment="1" applyProtection="1">
      <alignment horizontal="center" vertical="center" wrapText="1"/>
    </xf>
    <xf numFmtId="0" fontId="12" fillId="0" borderId="10" xfId="1" applyNumberFormat="1" applyFont="1" applyFill="1" applyBorder="1" applyAlignment="1" applyProtection="1">
      <alignment horizontal="right" vertical="center" wrapText="1"/>
    </xf>
    <xf numFmtId="0" fontId="12" fillId="0" borderId="11" xfId="1" applyNumberFormat="1" applyFont="1" applyFill="1" applyBorder="1" applyAlignment="1" applyProtection="1">
      <alignment horizontal="right" vertical="center" wrapText="1"/>
    </xf>
    <xf numFmtId="0" fontId="12" fillId="0" borderId="12" xfId="1" applyNumberFormat="1" applyFont="1" applyFill="1" applyBorder="1" applyAlignment="1" applyProtection="1">
      <alignment horizontal="right" vertical="center" wrapText="1"/>
    </xf>
    <xf numFmtId="0" fontId="23" fillId="0" borderId="0" xfId="1" applyFont="1" applyAlignment="1" applyProtection="1">
      <alignment horizontal="center" vertical="center" wrapText="1"/>
    </xf>
    <xf numFmtId="0" fontId="25" fillId="0" borderId="10" xfId="1" applyNumberFormat="1" applyFont="1" applyFill="1" applyBorder="1" applyAlignment="1" applyProtection="1">
      <alignment horizontal="right" vertical="center" wrapText="1"/>
    </xf>
    <xf numFmtId="0" fontId="25" fillId="0" borderId="11" xfId="1" applyNumberFormat="1" applyFont="1" applyFill="1" applyBorder="1" applyAlignment="1" applyProtection="1">
      <alignment horizontal="right" vertical="center" wrapText="1"/>
    </xf>
    <xf numFmtId="0" fontId="25" fillId="0" borderId="12" xfId="1" applyNumberFormat="1" applyFont="1" applyFill="1" applyBorder="1" applyAlignment="1" applyProtection="1">
      <alignment horizontal="right" vertical="center" wrapText="1"/>
    </xf>
  </cellXfs>
  <cellStyles count="13">
    <cellStyle name="Dziesiętny" xfId="4" builtinId="3"/>
    <cellStyle name="Dziesiętny 2" xfId="2"/>
    <cellStyle name="Dziesiętny 2 2" xfId="6"/>
    <cellStyle name="Dziesiętny 2 2 2" xfId="12"/>
    <cellStyle name="Dziesiętny 3" xfId="8"/>
    <cellStyle name="Normalny" xfId="0" builtinId="0"/>
    <cellStyle name="Normalny 2" xfId="1"/>
    <cellStyle name="Normalny 2 2" xfId="5"/>
    <cellStyle name="Normalny 2 2 2" xfId="11"/>
    <cellStyle name="Normalny 3" xfId="3"/>
    <cellStyle name="Normalny 4" xfId="7"/>
    <cellStyle name="Normalny 5" xfId="9"/>
    <cellStyle name="Normalny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B1:O31"/>
  <sheetViews>
    <sheetView showZeros="0" view="pageBreakPreview" zoomScale="85" zoomScaleNormal="80" zoomScaleSheetLayoutView="85" workbookViewId="0">
      <selection activeCell="E47" sqref="E47"/>
    </sheetView>
  </sheetViews>
  <sheetFormatPr defaultRowHeight="15" x14ac:dyDescent="0.25"/>
  <cols>
    <col min="1" max="1" width="9.140625" style="5"/>
    <col min="2" max="2" width="5.85546875" style="9" customWidth="1"/>
    <col min="3" max="3" width="53.140625" style="5" customWidth="1"/>
    <col min="4" max="4" width="26.85546875" style="10" customWidth="1"/>
    <col min="5" max="5" width="38.85546875" style="17" customWidth="1"/>
    <col min="6" max="6" width="18.7109375" style="5" customWidth="1"/>
    <col min="7" max="16384" width="9.140625" style="5"/>
  </cols>
  <sheetData>
    <row r="1" spans="2:15" ht="35.1" customHeight="1" thickBot="1" x14ac:dyDescent="0.3">
      <c r="E1" s="6"/>
      <c r="F1" s="6"/>
      <c r="G1" s="6"/>
      <c r="H1" s="6"/>
      <c r="I1" s="6"/>
    </row>
    <row r="2" spans="2:15" ht="35.1" customHeight="1" thickBot="1" x14ac:dyDescent="0.3">
      <c r="B2" s="107" t="s">
        <v>23</v>
      </c>
      <c r="C2" s="108"/>
      <c r="D2" s="109"/>
      <c r="E2" s="15"/>
      <c r="F2" s="6"/>
      <c r="G2" s="6"/>
      <c r="H2" s="6"/>
      <c r="I2" s="6"/>
    </row>
    <row r="3" spans="2:15" ht="35.1" customHeight="1" thickBot="1" x14ac:dyDescent="0.3">
      <c r="B3" s="112" t="s">
        <v>48</v>
      </c>
      <c r="C3" s="113"/>
      <c r="D3" s="114"/>
      <c r="E3" s="16"/>
      <c r="F3" s="7"/>
      <c r="G3" s="7"/>
      <c r="H3" s="7"/>
      <c r="I3" s="7"/>
    </row>
    <row r="4" spans="2:15" ht="35.25" customHeight="1" x14ac:dyDescent="0.25">
      <c r="B4" s="27" t="s">
        <v>45</v>
      </c>
      <c r="C4" s="28" t="s">
        <v>46</v>
      </c>
      <c r="D4" s="29" t="s">
        <v>24</v>
      </c>
    </row>
    <row r="5" spans="2:15" ht="30" customHeight="1" x14ac:dyDescent="0.25">
      <c r="B5" s="22" t="s">
        <v>25</v>
      </c>
      <c r="C5" s="21" t="s">
        <v>1</v>
      </c>
      <c r="D5" s="23">
        <f>'1) R.DROGOWE'!G138</f>
        <v>0</v>
      </c>
      <c r="E5" s="19"/>
      <c r="F5" s="14"/>
      <c r="G5" s="6"/>
      <c r="H5" s="6"/>
      <c r="I5" s="6"/>
      <c r="J5" s="6"/>
      <c r="K5" s="8"/>
      <c r="L5" s="8"/>
      <c r="M5" s="8"/>
      <c r="N5" s="8"/>
      <c r="O5" s="8"/>
    </row>
    <row r="6" spans="2:15" ht="30" customHeight="1" thickBot="1" x14ac:dyDescent="0.3">
      <c r="B6" s="22" t="s">
        <v>26</v>
      </c>
      <c r="C6" s="21" t="s">
        <v>47</v>
      </c>
      <c r="D6" s="24">
        <f>'2) R.MOSTOWE'!G27</f>
        <v>0</v>
      </c>
      <c r="E6" s="18"/>
      <c r="F6" s="14"/>
      <c r="G6" s="8"/>
      <c r="H6" s="8"/>
      <c r="I6" s="8"/>
      <c r="J6" s="8"/>
      <c r="K6" s="8"/>
      <c r="L6" s="8"/>
      <c r="M6" s="8"/>
      <c r="N6" s="8"/>
      <c r="O6" s="8"/>
    </row>
    <row r="7" spans="2:15" ht="30" customHeight="1" x14ac:dyDescent="0.25">
      <c r="B7" s="110" t="s">
        <v>27</v>
      </c>
      <c r="C7" s="111"/>
      <c r="D7" s="30">
        <f>SUM(D5:D6)</f>
        <v>0</v>
      </c>
      <c r="E7" s="20"/>
      <c r="F7" s="14"/>
      <c r="G7" s="8"/>
      <c r="H7" s="8"/>
      <c r="I7" s="8"/>
      <c r="J7" s="8"/>
      <c r="K7" s="8"/>
      <c r="L7" s="8"/>
      <c r="M7" s="8"/>
      <c r="N7" s="8"/>
      <c r="O7" s="8"/>
    </row>
    <row r="8" spans="2:15" ht="30" customHeight="1" x14ac:dyDescent="0.25">
      <c r="B8" s="103" t="s">
        <v>28</v>
      </c>
      <c r="C8" s="104"/>
      <c r="D8" s="25">
        <f>ROUND(D7*0.23,2)</f>
        <v>0</v>
      </c>
      <c r="E8" s="18"/>
      <c r="F8" s="8"/>
      <c r="G8" s="8"/>
      <c r="H8" s="8"/>
      <c r="I8" s="8"/>
      <c r="J8" s="8"/>
      <c r="K8" s="8"/>
      <c r="L8" s="8"/>
      <c r="M8" s="8"/>
      <c r="N8" s="8"/>
      <c r="O8" s="8"/>
    </row>
    <row r="9" spans="2:15" ht="30" customHeight="1" thickBot="1" x14ac:dyDescent="0.3">
      <c r="B9" s="105" t="s">
        <v>29</v>
      </c>
      <c r="C9" s="106"/>
      <c r="D9" s="26">
        <f>SUM(D7:D8)</f>
        <v>0</v>
      </c>
      <c r="E9" s="18"/>
      <c r="F9" s="8"/>
      <c r="G9" s="8"/>
      <c r="H9" s="8"/>
      <c r="I9" s="8"/>
      <c r="J9" s="8"/>
      <c r="K9" s="8"/>
      <c r="L9" s="8"/>
      <c r="M9" s="8"/>
      <c r="N9" s="8"/>
      <c r="O9" s="8"/>
    </row>
    <row r="10" spans="2:15" x14ac:dyDescent="0.25">
      <c r="B10" s="8"/>
      <c r="C10" s="8"/>
      <c r="D10" s="8"/>
      <c r="E10" s="18"/>
      <c r="F10" s="8"/>
      <c r="G10" s="8"/>
      <c r="H10" s="8"/>
      <c r="I10" s="8"/>
      <c r="J10" s="8"/>
      <c r="K10" s="8"/>
      <c r="L10" s="8"/>
      <c r="M10" s="8"/>
      <c r="N10" s="8"/>
      <c r="O10" s="8"/>
    </row>
    <row r="11" spans="2:15" x14ac:dyDescent="0.25">
      <c r="B11" s="8"/>
      <c r="C11" s="8"/>
      <c r="D11" s="8"/>
      <c r="E11" s="18"/>
      <c r="F11" s="8"/>
      <c r="G11" s="8"/>
      <c r="H11" s="8"/>
      <c r="I11" s="8"/>
      <c r="J11" s="8"/>
      <c r="K11" s="8"/>
      <c r="L11" s="8"/>
      <c r="M11" s="8"/>
      <c r="N11" s="8"/>
      <c r="O11" s="8"/>
    </row>
    <row r="12" spans="2:15" x14ac:dyDescent="0.25">
      <c r="B12" s="8"/>
      <c r="C12" s="8"/>
      <c r="D12" s="8"/>
      <c r="E12" s="18"/>
      <c r="F12" s="8"/>
      <c r="G12" s="8"/>
      <c r="H12" s="8"/>
      <c r="I12" s="8"/>
      <c r="J12" s="8"/>
      <c r="K12" s="8"/>
      <c r="L12" s="8"/>
      <c r="M12" s="8"/>
      <c r="N12" s="8"/>
      <c r="O12" s="8"/>
    </row>
    <row r="13" spans="2:15" x14ac:dyDescent="0.25">
      <c r="B13" s="8"/>
      <c r="C13" s="8"/>
      <c r="D13" s="8"/>
      <c r="E13" s="18"/>
      <c r="F13" s="8"/>
      <c r="G13" s="8"/>
      <c r="H13" s="8"/>
      <c r="I13" s="8"/>
      <c r="J13" s="8"/>
      <c r="K13" s="8"/>
      <c r="L13" s="8"/>
      <c r="M13" s="8"/>
      <c r="N13" s="8"/>
      <c r="O13" s="8"/>
    </row>
    <row r="14" spans="2:15" x14ac:dyDescent="0.25">
      <c r="B14" s="8"/>
      <c r="C14" s="8"/>
      <c r="D14" s="8"/>
      <c r="E14" s="18"/>
      <c r="F14" s="8"/>
      <c r="G14" s="8"/>
      <c r="H14" s="8"/>
      <c r="I14" s="8"/>
      <c r="J14" s="8"/>
      <c r="K14" s="8"/>
      <c r="L14" s="8"/>
      <c r="M14" s="8"/>
      <c r="N14" s="8"/>
      <c r="O14" s="8"/>
    </row>
    <row r="15" spans="2:15" x14ac:dyDescent="0.25">
      <c r="B15" s="8"/>
      <c r="C15" s="8"/>
      <c r="D15" s="8"/>
      <c r="E15" s="18"/>
      <c r="F15" s="8"/>
      <c r="G15" s="8"/>
      <c r="H15" s="8"/>
      <c r="I15" s="8"/>
      <c r="J15" s="8"/>
      <c r="K15" s="8"/>
      <c r="L15" s="8"/>
      <c r="M15" s="8"/>
      <c r="N15" s="8"/>
      <c r="O15" s="8"/>
    </row>
    <row r="16" spans="2:15" x14ac:dyDescent="0.25">
      <c r="B16" s="8"/>
      <c r="C16" s="8"/>
      <c r="D16" s="8"/>
      <c r="E16" s="18"/>
      <c r="F16" s="8"/>
      <c r="G16" s="8"/>
      <c r="H16" s="8"/>
      <c r="I16" s="8"/>
      <c r="J16" s="8"/>
      <c r="K16" s="8"/>
      <c r="L16" s="8"/>
      <c r="M16" s="8"/>
      <c r="N16" s="8"/>
      <c r="O16" s="8"/>
    </row>
    <row r="17" spans="2:15" x14ac:dyDescent="0.25">
      <c r="B17" s="8"/>
      <c r="C17" s="8"/>
      <c r="D17" s="8"/>
      <c r="E17" s="18"/>
      <c r="F17" s="8"/>
      <c r="G17" s="8"/>
      <c r="H17" s="8"/>
      <c r="I17" s="8"/>
      <c r="J17" s="8"/>
      <c r="K17" s="8"/>
      <c r="L17" s="8"/>
      <c r="M17" s="8"/>
      <c r="N17" s="8"/>
      <c r="O17" s="8"/>
    </row>
    <row r="18" spans="2:15" x14ac:dyDescent="0.25">
      <c r="B18" s="8"/>
      <c r="C18" s="8"/>
      <c r="D18" s="8"/>
      <c r="E18" s="18"/>
      <c r="F18" s="8"/>
      <c r="G18" s="8"/>
      <c r="H18" s="8"/>
      <c r="I18" s="8"/>
      <c r="J18" s="8"/>
      <c r="K18" s="8"/>
      <c r="L18" s="8"/>
      <c r="M18" s="8"/>
      <c r="N18" s="8"/>
      <c r="O18" s="8"/>
    </row>
    <row r="19" spans="2:15" x14ac:dyDescent="0.25">
      <c r="B19" s="8"/>
      <c r="C19" s="8"/>
      <c r="D19" s="8"/>
      <c r="E19" s="18"/>
      <c r="F19" s="8"/>
      <c r="G19" s="8"/>
      <c r="H19" s="8"/>
      <c r="I19" s="8"/>
      <c r="J19" s="8"/>
      <c r="K19" s="8"/>
      <c r="L19" s="8"/>
      <c r="M19" s="8"/>
      <c r="N19" s="8"/>
      <c r="O19" s="8"/>
    </row>
    <row r="20" spans="2:15" x14ac:dyDescent="0.25">
      <c r="B20" s="8"/>
      <c r="C20" s="8"/>
      <c r="D20" s="8"/>
      <c r="E20" s="18"/>
      <c r="F20" s="8"/>
      <c r="G20" s="8"/>
      <c r="H20" s="8"/>
      <c r="I20" s="8"/>
      <c r="J20" s="8"/>
      <c r="K20" s="8"/>
      <c r="L20" s="8"/>
      <c r="M20" s="8"/>
      <c r="N20" s="8"/>
      <c r="O20" s="8"/>
    </row>
    <row r="21" spans="2:15" x14ac:dyDescent="0.25">
      <c r="B21" s="8"/>
      <c r="C21" s="8"/>
      <c r="D21" s="8"/>
      <c r="E21" s="18"/>
      <c r="F21" s="8"/>
      <c r="G21" s="8"/>
      <c r="H21" s="8"/>
      <c r="I21" s="8"/>
      <c r="J21" s="8"/>
      <c r="K21" s="8"/>
      <c r="L21" s="8"/>
      <c r="M21" s="8"/>
      <c r="N21" s="8"/>
      <c r="O21" s="8"/>
    </row>
    <row r="22" spans="2:15" x14ac:dyDescent="0.25">
      <c r="B22" s="8"/>
      <c r="C22" s="8"/>
      <c r="D22" s="8"/>
      <c r="E22" s="18"/>
      <c r="F22" s="8"/>
      <c r="G22" s="8"/>
      <c r="H22" s="8"/>
      <c r="I22" s="8"/>
      <c r="J22" s="8"/>
      <c r="K22" s="8"/>
      <c r="L22" s="8"/>
      <c r="M22" s="8"/>
      <c r="N22" s="8"/>
      <c r="O22" s="8"/>
    </row>
    <row r="23" spans="2:15" x14ac:dyDescent="0.25">
      <c r="B23" s="8"/>
      <c r="C23" s="8"/>
      <c r="D23" s="8"/>
      <c r="E23" s="18"/>
      <c r="F23" s="8"/>
      <c r="G23" s="8"/>
      <c r="H23" s="8"/>
      <c r="I23" s="8"/>
      <c r="J23" s="8"/>
      <c r="K23" s="8"/>
      <c r="L23" s="8"/>
      <c r="M23" s="8"/>
      <c r="N23" s="8"/>
      <c r="O23" s="8"/>
    </row>
    <row r="24" spans="2:15" x14ac:dyDescent="0.25">
      <c r="B24" s="8"/>
      <c r="C24" s="8"/>
      <c r="D24" s="8"/>
      <c r="E24" s="18"/>
      <c r="F24" s="8"/>
      <c r="G24" s="8"/>
      <c r="H24" s="8"/>
      <c r="I24" s="8"/>
      <c r="J24" s="8"/>
      <c r="K24" s="8"/>
      <c r="L24" s="8"/>
      <c r="M24" s="8"/>
      <c r="N24" s="8"/>
      <c r="O24" s="8"/>
    </row>
    <row r="25" spans="2:15" x14ac:dyDescent="0.25">
      <c r="B25" s="8"/>
      <c r="C25" s="8"/>
      <c r="D25" s="8"/>
      <c r="E25" s="18"/>
      <c r="F25" s="8"/>
      <c r="G25" s="8"/>
      <c r="H25" s="8"/>
      <c r="I25" s="8"/>
      <c r="J25" s="8"/>
      <c r="K25" s="8"/>
      <c r="L25" s="8"/>
      <c r="M25" s="8"/>
      <c r="N25" s="8"/>
      <c r="O25" s="8"/>
    </row>
    <row r="26" spans="2:15" x14ac:dyDescent="0.25">
      <c r="B26" s="8"/>
      <c r="C26" s="8"/>
      <c r="D26" s="8"/>
      <c r="E26" s="18"/>
      <c r="F26" s="8"/>
      <c r="G26" s="8"/>
      <c r="H26" s="8"/>
      <c r="I26" s="8"/>
      <c r="J26" s="8"/>
      <c r="K26" s="8"/>
      <c r="L26" s="8"/>
      <c r="M26" s="8"/>
      <c r="N26" s="8"/>
      <c r="O26" s="8"/>
    </row>
    <row r="27" spans="2:15" x14ac:dyDescent="0.25">
      <c r="B27" s="8"/>
      <c r="C27" s="8"/>
      <c r="D27" s="8"/>
      <c r="E27" s="18"/>
      <c r="F27" s="8"/>
      <c r="G27" s="8"/>
      <c r="H27" s="8"/>
      <c r="I27" s="8"/>
      <c r="J27" s="8"/>
      <c r="K27" s="8"/>
      <c r="L27" s="8"/>
      <c r="M27" s="8"/>
      <c r="N27" s="8"/>
      <c r="O27" s="8"/>
    </row>
    <row r="28" spans="2:15" x14ac:dyDescent="0.25">
      <c r="B28" s="8"/>
      <c r="C28" s="8"/>
      <c r="D28" s="8"/>
      <c r="E28" s="18"/>
      <c r="F28" s="8"/>
      <c r="G28" s="8"/>
      <c r="H28" s="8"/>
      <c r="I28" s="8"/>
      <c r="J28" s="8"/>
      <c r="K28" s="8"/>
      <c r="L28" s="8"/>
      <c r="M28" s="8"/>
      <c r="N28" s="8"/>
      <c r="O28" s="8"/>
    </row>
    <row r="29" spans="2:15" x14ac:dyDescent="0.25">
      <c r="B29" s="8"/>
      <c r="C29" s="8"/>
      <c r="D29" s="8"/>
      <c r="E29" s="18"/>
      <c r="F29" s="8"/>
      <c r="G29" s="8"/>
      <c r="H29" s="8"/>
      <c r="I29" s="8"/>
      <c r="J29" s="8"/>
      <c r="K29" s="8"/>
      <c r="L29" s="8"/>
      <c r="M29" s="8"/>
      <c r="N29" s="8"/>
      <c r="O29" s="8"/>
    </row>
    <row r="30" spans="2:15" x14ac:dyDescent="0.25">
      <c r="B30" s="8"/>
      <c r="C30" s="8"/>
      <c r="D30" s="8"/>
      <c r="E30" s="18"/>
      <c r="F30" s="8"/>
      <c r="G30" s="8"/>
      <c r="H30" s="8"/>
      <c r="I30" s="8"/>
      <c r="J30" s="8"/>
      <c r="K30" s="8"/>
      <c r="L30" s="8"/>
      <c r="M30" s="8"/>
      <c r="N30" s="8"/>
      <c r="O30" s="8"/>
    </row>
    <row r="31" spans="2:15" x14ac:dyDescent="0.25">
      <c r="B31" s="8"/>
      <c r="C31" s="8"/>
      <c r="D31" s="8"/>
      <c r="E31" s="18"/>
      <c r="F31" s="8"/>
      <c r="G31" s="8"/>
      <c r="H31" s="8"/>
      <c r="I31" s="8"/>
      <c r="J31" s="8"/>
      <c r="K31" s="8"/>
      <c r="L31" s="8"/>
      <c r="M31" s="8"/>
      <c r="N31" s="8"/>
      <c r="O31" s="8"/>
    </row>
  </sheetData>
  <sheetProtection algorithmName="SHA-512" hashValue="njiVghf4LsjbBh0GWLp8fjMCVWMi7VoeF3ROyPlszfiOZgnBpreQQkdXiTnTJyrag6DklN3ANVQAuJ9vSYoi4A==" saltValue="YBVDIWDQ2FZzf41mq0w4tA==" spinCount="100000" sheet="1" objects="1" scenarios="1" selectLockedCells="1" selectUnlockedCells="1"/>
  <mergeCells count="5">
    <mergeCell ref="B8:C8"/>
    <mergeCell ref="B9:C9"/>
    <mergeCell ref="B2:D2"/>
    <mergeCell ref="B7:C7"/>
    <mergeCell ref="B3:D3"/>
  </mergeCells>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B1:H138"/>
  <sheetViews>
    <sheetView showZeros="0" zoomScale="85" zoomScaleNormal="85" zoomScaleSheetLayoutView="85" workbookViewId="0">
      <selection activeCell="F11" sqref="F11"/>
    </sheetView>
  </sheetViews>
  <sheetFormatPr defaultRowHeight="14.25" x14ac:dyDescent="0.2"/>
  <cols>
    <col min="1" max="1" width="9.140625" style="1"/>
    <col min="2" max="2" width="8.85546875" style="13" customWidth="1"/>
    <col min="3" max="3" width="64" style="3" customWidth="1"/>
    <col min="4" max="4" width="11.5703125" style="4" customWidth="1"/>
    <col min="5" max="5" width="14.28515625" style="74" customWidth="1"/>
    <col min="6" max="6" width="16.85546875" style="65" customWidth="1"/>
    <col min="7" max="7" width="19.7109375" style="65" customWidth="1"/>
    <col min="8" max="8" width="10.85546875" style="1" bestFit="1" customWidth="1"/>
    <col min="9" max="16384" width="9.140625" style="1"/>
  </cols>
  <sheetData>
    <row r="1" spans="2:7" x14ac:dyDescent="0.2">
      <c r="C1" s="11"/>
      <c r="D1" s="13"/>
      <c r="E1" s="66"/>
      <c r="F1" s="55"/>
      <c r="G1" s="55"/>
    </row>
    <row r="2" spans="2:7" x14ac:dyDescent="0.2">
      <c r="B2" s="115" t="s">
        <v>0</v>
      </c>
      <c r="C2" s="115"/>
      <c r="D2" s="115"/>
      <c r="E2" s="115"/>
      <c r="F2" s="115"/>
      <c r="G2" s="115"/>
    </row>
    <row r="3" spans="2:7" x14ac:dyDescent="0.2">
      <c r="B3" s="115" t="s">
        <v>1</v>
      </c>
      <c r="C3" s="115"/>
      <c r="D3" s="115"/>
      <c r="E3" s="115"/>
      <c r="F3" s="115"/>
      <c r="G3" s="115"/>
    </row>
    <row r="4" spans="2:7" ht="15" thickBot="1" x14ac:dyDescent="0.25">
      <c r="C4" s="12"/>
      <c r="D4" s="13"/>
      <c r="E4" s="66"/>
      <c r="F4" s="55"/>
      <c r="G4" s="55"/>
    </row>
    <row r="5" spans="2:7" ht="45" x14ac:dyDescent="0.2">
      <c r="B5" s="33" t="s">
        <v>2</v>
      </c>
      <c r="C5" s="34" t="s">
        <v>3</v>
      </c>
      <c r="D5" s="35" t="s">
        <v>4</v>
      </c>
      <c r="E5" s="67" t="s">
        <v>5</v>
      </c>
      <c r="F5" s="35" t="s">
        <v>6</v>
      </c>
      <c r="G5" s="36" t="s">
        <v>7</v>
      </c>
    </row>
    <row r="6" spans="2:7" ht="15.75" thickBot="1" x14ac:dyDescent="0.25">
      <c r="B6" s="37">
        <v>1</v>
      </c>
      <c r="C6" s="38">
        <v>2</v>
      </c>
      <c r="D6" s="39">
        <v>3</v>
      </c>
      <c r="E6" s="38">
        <v>4</v>
      </c>
      <c r="F6" s="39">
        <v>5</v>
      </c>
      <c r="G6" s="40">
        <v>6</v>
      </c>
    </row>
    <row r="7" spans="2:7" ht="35.1" customHeight="1" x14ac:dyDescent="0.2">
      <c r="B7" s="41" t="s">
        <v>31</v>
      </c>
      <c r="C7" s="42" t="s">
        <v>49</v>
      </c>
      <c r="D7" s="43"/>
      <c r="E7" s="68"/>
      <c r="F7" s="56"/>
      <c r="G7" s="57"/>
    </row>
    <row r="8" spans="2:7" ht="35.1" customHeight="1" x14ac:dyDescent="0.2">
      <c r="B8" s="44">
        <v>1</v>
      </c>
      <c r="C8" s="45" t="s">
        <v>55</v>
      </c>
      <c r="D8" s="46" t="s">
        <v>22</v>
      </c>
      <c r="E8" s="75">
        <v>1.1000000000000001</v>
      </c>
      <c r="F8" s="58"/>
      <c r="G8" s="59">
        <f t="shared" ref="G8" si="0">ROUND(F8*E8,2)</f>
        <v>0</v>
      </c>
    </row>
    <row r="9" spans="2:7" ht="35.1" customHeight="1" x14ac:dyDescent="0.2">
      <c r="B9" s="47"/>
      <c r="C9" s="48" t="s">
        <v>50</v>
      </c>
      <c r="D9" s="49"/>
      <c r="E9" s="70"/>
      <c r="F9" s="60"/>
      <c r="G9" s="61">
        <f>SUBTOTAL(109,G8:G8)</f>
        <v>0</v>
      </c>
    </row>
    <row r="10" spans="2:7" ht="35.1" customHeight="1" x14ac:dyDescent="0.2">
      <c r="B10" s="41" t="s">
        <v>32</v>
      </c>
      <c r="C10" s="42" t="s">
        <v>9</v>
      </c>
      <c r="D10" s="43"/>
      <c r="E10" s="68"/>
      <c r="F10" s="62"/>
      <c r="G10" s="57"/>
    </row>
    <row r="11" spans="2:7" ht="35.1" customHeight="1" x14ac:dyDescent="0.2">
      <c r="B11" s="44">
        <v>2</v>
      </c>
      <c r="C11" s="76" t="s">
        <v>128</v>
      </c>
      <c r="D11" s="46" t="s">
        <v>13</v>
      </c>
      <c r="E11" s="68">
        <v>1.68</v>
      </c>
      <c r="F11" s="58"/>
      <c r="G11" s="59">
        <f t="shared" ref="G11" si="1">ROUND(F11*E11,2)</f>
        <v>0</v>
      </c>
    </row>
    <row r="12" spans="2:7" ht="35.1" customHeight="1" x14ac:dyDescent="0.2">
      <c r="B12" s="44">
        <v>3</v>
      </c>
      <c r="C12" s="76" t="s">
        <v>129</v>
      </c>
      <c r="D12" s="46" t="s">
        <v>13</v>
      </c>
      <c r="E12" s="68">
        <v>1.1599999999999999</v>
      </c>
      <c r="F12" s="58"/>
      <c r="G12" s="59">
        <f>ROUND(F12*E12,2)</f>
        <v>0</v>
      </c>
    </row>
    <row r="13" spans="2:7" ht="35.1" customHeight="1" x14ac:dyDescent="0.2">
      <c r="B13" s="44">
        <v>4</v>
      </c>
      <c r="C13" s="45" t="s">
        <v>56</v>
      </c>
      <c r="D13" s="46" t="s">
        <v>19</v>
      </c>
      <c r="E13" s="68">
        <v>1</v>
      </c>
      <c r="F13" s="58"/>
      <c r="G13" s="59">
        <f t="shared" ref="G13:G32" si="2">ROUND(F13*E13,2)</f>
        <v>0</v>
      </c>
    </row>
    <row r="14" spans="2:7" ht="35.1" customHeight="1" x14ac:dyDescent="0.2">
      <c r="B14" s="44">
        <v>5</v>
      </c>
      <c r="C14" s="45" t="s">
        <v>57</v>
      </c>
      <c r="D14" s="46" t="s">
        <v>19</v>
      </c>
      <c r="E14" s="68">
        <v>11</v>
      </c>
      <c r="F14" s="58"/>
      <c r="G14" s="59">
        <f t="shared" si="2"/>
        <v>0</v>
      </c>
    </row>
    <row r="15" spans="2:7" ht="35.1" customHeight="1" x14ac:dyDescent="0.2">
      <c r="B15" s="44">
        <v>6</v>
      </c>
      <c r="C15" s="76" t="s">
        <v>173</v>
      </c>
      <c r="D15" s="46" t="s">
        <v>20</v>
      </c>
      <c r="E15" s="68">
        <v>1</v>
      </c>
      <c r="F15" s="58"/>
      <c r="G15" s="59">
        <f t="shared" si="2"/>
        <v>0</v>
      </c>
    </row>
    <row r="16" spans="2:7" ht="35.1" customHeight="1" x14ac:dyDescent="0.2">
      <c r="B16" s="44">
        <v>7</v>
      </c>
      <c r="C16" s="76" t="s">
        <v>115</v>
      </c>
      <c r="D16" s="46" t="s">
        <v>19</v>
      </c>
      <c r="E16" s="68">
        <v>36</v>
      </c>
      <c r="F16" s="58"/>
      <c r="G16" s="59">
        <f t="shared" si="2"/>
        <v>0</v>
      </c>
    </row>
    <row r="17" spans="2:7" ht="35.1" customHeight="1" x14ac:dyDescent="0.2">
      <c r="B17" s="44">
        <v>8</v>
      </c>
      <c r="C17" s="76" t="s">
        <v>117</v>
      </c>
      <c r="D17" s="46" t="s">
        <v>10</v>
      </c>
      <c r="E17" s="68">
        <v>10</v>
      </c>
      <c r="F17" s="58"/>
      <c r="G17" s="59">
        <f t="shared" si="2"/>
        <v>0</v>
      </c>
    </row>
    <row r="18" spans="2:7" ht="35.1" customHeight="1" x14ac:dyDescent="0.2">
      <c r="B18" s="44">
        <v>9</v>
      </c>
      <c r="C18" s="76" t="s">
        <v>118</v>
      </c>
      <c r="D18" s="46" t="s">
        <v>10</v>
      </c>
      <c r="E18" s="68">
        <v>50</v>
      </c>
      <c r="F18" s="58"/>
      <c r="G18" s="59">
        <f t="shared" si="2"/>
        <v>0</v>
      </c>
    </row>
    <row r="19" spans="2:7" ht="35.1" customHeight="1" x14ac:dyDescent="0.2">
      <c r="B19" s="44">
        <v>10</v>
      </c>
      <c r="C19" s="76" t="s">
        <v>116</v>
      </c>
      <c r="D19" s="46" t="s">
        <v>19</v>
      </c>
      <c r="E19" s="68">
        <v>17</v>
      </c>
      <c r="F19" s="58"/>
      <c r="G19" s="59">
        <f t="shared" si="2"/>
        <v>0</v>
      </c>
    </row>
    <row r="20" spans="2:7" ht="35.1" customHeight="1" x14ac:dyDescent="0.2">
      <c r="B20" s="44">
        <v>11</v>
      </c>
      <c r="C20" s="76" t="s">
        <v>120</v>
      </c>
      <c r="D20" s="46" t="s">
        <v>10</v>
      </c>
      <c r="E20" s="68">
        <v>434</v>
      </c>
      <c r="F20" s="58"/>
      <c r="G20" s="59">
        <f t="shared" si="2"/>
        <v>0</v>
      </c>
    </row>
    <row r="21" spans="2:7" ht="54" customHeight="1" x14ac:dyDescent="0.2">
      <c r="B21" s="44">
        <v>12</v>
      </c>
      <c r="C21" s="76" t="s">
        <v>119</v>
      </c>
      <c r="D21" s="46" t="s">
        <v>10</v>
      </c>
      <c r="E21" s="68">
        <v>2065</v>
      </c>
      <c r="F21" s="58"/>
      <c r="G21" s="59">
        <f t="shared" si="2"/>
        <v>0</v>
      </c>
    </row>
    <row r="22" spans="2:7" ht="35.1" customHeight="1" x14ac:dyDescent="0.2">
      <c r="B22" s="44">
        <v>13</v>
      </c>
      <c r="C22" s="76" t="s">
        <v>121</v>
      </c>
      <c r="D22" s="46" t="s">
        <v>8</v>
      </c>
      <c r="E22" s="68">
        <v>169</v>
      </c>
      <c r="F22" s="58"/>
      <c r="G22" s="59">
        <f t="shared" si="2"/>
        <v>0</v>
      </c>
    </row>
    <row r="23" spans="2:7" ht="35.1" customHeight="1" x14ac:dyDescent="0.2">
      <c r="B23" s="44">
        <v>14</v>
      </c>
      <c r="C23" s="76" t="s">
        <v>122</v>
      </c>
      <c r="D23" s="46" t="s">
        <v>8</v>
      </c>
      <c r="E23" s="68">
        <v>165</v>
      </c>
      <c r="F23" s="58"/>
      <c r="G23" s="59">
        <f t="shared" si="2"/>
        <v>0</v>
      </c>
    </row>
    <row r="24" spans="2:7" ht="66.75" customHeight="1" x14ac:dyDescent="0.2">
      <c r="B24" s="44">
        <v>15</v>
      </c>
      <c r="C24" s="76" t="s">
        <v>153</v>
      </c>
      <c r="D24" s="46" t="s">
        <v>8</v>
      </c>
      <c r="E24" s="68">
        <v>171</v>
      </c>
      <c r="F24" s="58"/>
      <c r="G24" s="59">
        <f t="shared" si="2"/>
        <v>0</v>
      </c>
    </row>
    <row r="25" spans="2:7" ht="35.1" customHeight="1" x14ac:dyDescent="0.2">
      <c r="B25" s="44">
        <v>16</v>
      </c>
      <c r="C25" s="76" t="s">
        <v>123</v>
      </c>
      <c r="D25" s="46" t="s">
        <v>8</v>
      </c>
      <c r="E25" s="68">
        <v>23</v>
      </c>
      <c r="F25" s="58"/>
      <c r="G25" s="59">
        <f t="shared" si="2"/>
        <v>0</v>
      </c>
    </row>
    <row r="26" spans="2:7" ht="45" customHeight="1" x14ac:dyDescent="0.2">
      <c r="B26" s="44">
        <v>17</v>
      </c>
      <c r="C26" s="76" t="s">
        <v>130</v>
      </c>
      <c r="D26" s="46" t="s">
        <v>8</v>
      </c>
      <c r="E26" s="68">
        <v>295</v>
      </c>
      <c r="F26" s="58"/>
      <c r="G26" s="59">
        <f t="shared" si="2"/>
        <v>0</v>
      </c>
    </row>
    <row r="27" spans="2:7" ht="45.75" customHeight="1" x14ac:dyDescent="0.2">
      <c r="B27" s="44">
        <v>18</v>
      </c>
      <c r="C27" s="76" t="s">
        <v>131</v>
      </c>
      <c r="D27" s="46" t="s">
        <v>8</v>
      </c>
      <c r="E27" s="68">
        <v>324</v>
      </c>
      <c r="F27" s="58"/>
      <c r="G27" s="59">
        <f t="shared" si="2"/>
        <v>0</v>
      </c>
    </row>
    <row r="28" spans="2:7" ht="35.1" customHeight="1" x14ac:dyDescent="0.2">
      <c r="B28" s="44">
        <v>19</v>
      </c>
      <c r="C28" s="76" t="s">
        <v>124</v>
      </c>
      <c r="D28" s="46" t="s">
        <v>8</v>
      </c>
      <c r="E28" s="68">
        <v>40</v>
      </c>
      <c r="F28" s="58"/>
      <c r="G28" s="59">
        <f t="shared" si="2"/>
        <v>0</v>
      </c>
    </row>
    <row r="29" spans="2:7" ht="35.1" customHeight="1" x14ac:dyDescent="0.2">
      <c r="B29" s="44">
        <v>20</v>
      </c>
      <c r="C29" s="76" t="s">
        <v>125</v>
      </c>
      <c r="D29" s="46" t="s">
        <v>8</v>
      </c>
      <c r="E29" s="68">
        <v>40</v>
      </c>
      <c r="F29" s="58"/>
      <c r="G29" s="59">
        <f t="shared" si="2"/>
        <v>0</v>
      </c>
    </row>
    <row r="30" spans="2:7" ht="35.1" customHeight="1" x14ac:dyDescent="0.2">
      <c r="B30" s="44">
        <v>21</v>
      </c>
      <c r="C30" s="76" t="s">
        <v>126</v>
      </c>
      <c r="D30" s="46" t="s">
        <v>8</v>
      </c>
      <c r="E30" s="68">
        <v>180</v>
      </c>
      <c r="F30" s="58"/>
      <c r="G30" s="59">
        <f t="shared" si="2"/>
        <v>0</v>
      </c>
    </row>
    <row r="31" spans="2:7" ht="52.5" customHeight="1" x14ac:dyDescent="0.2">
      <c r="B31" s="44">
        <v>22</v>
      </c>
      <c r="C31" s="76" t="s">
        <v>132</v>
      </c>
      <c r="D31" s="46" t="s">
        <v>8</v>
      </c>
      <c r="E31" s="68">
        <v>5531.35</v>
      </c>
      <c r="F31" s="58"/>
      <c r="G31" s="59">
        <f t="shared" si="2"/>
        <v>0</v>
      </c>
    </row>
    <row r="32" spans="2:7" ht="46.5" customHeight="1" x14ac:dyDescent="0.2">
      <c r="B32" s="44">
        <v>23</v>
      </c>
      <c r="C32" s="76" t="s">
        <v>127</v>
      </c>
      <c r="D32" s="46" t="s">
        <v>20</v>
      </c>
      <c r="E32" s="68">
        <v>2</v>
      </c>
      <c r="F32" s="58"/>
      <c r="G32" s="59">
        <f t="shared" si="2"/>
        <v>0</v>
      </c>
    </row>
    <row r="33" spans="2:8" ht="35.1" customHeight="1" x14ac:dyDescent="0.2">
      <c r="B33" s="47"/>
      <c r="C33" s="48" t="s">
        <v>11</v>
      </c>
      <c r="D33" s="49"/>
      <c r="E33" s="70"/>
      <c r="F33" s="60"/>
      <c r="G33" s="61">
        <f>SUBTOTAL(109,G11:G32)</f>
        <v>0</v>
      </c>
      <c r="H33" s="54"/>
    </row>
    <row r="34" spans="2:8" ht="35.1" customHeight="1" x14ac:dyDescent="0.2">
      <c r="B34" s="50" t="s">
        <v>34</v>
      </c>
      <c r="C34" s="42" t="s">
        <v>12</v>
      </c>
      <c r="D34" s="43"/>
      <c r="E34" s="68"/>
      <c r="F34" s="62"/>
      <c r="G34" s="57"/>
    </row>
    <row r="35" spans="2:8" ht="35.1" customHeight="1" x14ac:dyDescent="0.2">
      <c r="B35" s="44">
        <v>24</v>
      </c>
      <c r="C35" s="76" t="s">
        <v>133</v>
      </c>
      <c r="D35" s="46" t="s">
        <v>13</v>
      </c>
      <c r="E35" s="69">
        <v>94</v>
      </c>
      <c r="F35" s="58"/>
      <c r="G35" s="59">
        <f t="shared" ref="G35:G38" si="3">ROUND(F35*E35,2)</f>
        <v>0</v>
      </c>
    </row>
    <row r="36" spans="2:8" ht="35.1" customHeight="1" x14ac:dyDescent="0.2">
      <c r="B36" s="44">
        <v>25</v>
      </c>
      <c r="C36" s="76" t="s">
        <v>134</v>
      </c>
      <c r="D36" s="46" t="s">
        <v>13</v>
      </c>
      <c r="E36" s="69">
        <v>816.69</v>
      </c>
      <c r="F36" s="58"/>
      <c r="G36" s="59">
        <f t="shared" si="3"/>
        <v>0</v>
      </c>
    </row>
    <row r="37" spans="2:8" ht="35.1" customHeight="1" x14ac:dyDescent="0.2">
      <c r="B37" s="44">
        <v>26</v>
      </c>
      <c r="C37" s="76" t="s">
        <v>135</v>
      </c>
      <c r="D37" s="46" t="s">
        <v>13</v>
      </c>
      <c r="E37" s="69">
        <v>94.52</v>
      </c>
      <c r="F37" s="58"/>
      <c r="G37" s="59">
        <f t="shared" si="3"/>
        <v>0</v>
      </c>
    </row>
    <row r="38" spans="2:8" ht="35.1" customHeight="1" x14ac:dyDescent="0.2">
      <c r="B38" s="44">
        <v>27</v>
      </c>
      <c r="C38" s="76" t="s">
        <v>136</v>
      </c>
      <c r="D38" s="46" t="s">
        <v>13</v>
      </c>
      <c r="E38" s="69">
        <v>30</v>
      </c>
      <c r="F38" s="58"/>
      <c r="G38" s="59">
        <f t="shared" si="3"/>
        <v>0</v>
      </c>
    </row>
    <row r="39" spans="2:8" ht="35.1" customHeight="1" x14ac:dyDescent="0.2">
      <c r="B39" s="47"/>
      <c r="C39" s="48" t="s">
        <v>14</v>
      </c>
      <c r="D39" s="49"/>
      <c r="E39" s="70"/>
      <c r="F39" s="60"/>
      <c r="G39" s="61">
        <f>SUBTOTAL(109,G35:G38)</f>
        <v>0</v>
      </c>
    </row>
    <row r="40" spans="2:8" ht="35.1" customHeight="1" x14ac:dyDescent="0.2">
      <c r="B40" s="50" t="s">
        <v>35</v>
      </c>
      <c r="C40" s="42" t="s">
        <v>15</v>
      </c>
      <c r="D40" s="43"/>
      <c r="E40" s="68"/>
      <c r="F40" s="62"/>
      <c r="G40" s="57"/>
    </row>
    <row r="41" spans="2:8" ht="35.1" customHeight="1" x14ac:dyDescent="0.2">
      <c r="B41" s="44">
        <v>28</v>
      </c>
      <c r="C41" s="76" t="s">
        <v>137</v>
      </c>
      <c r="D41" s="46" t="s">
        <v>8</v>
      </c>
      <c r="E41" s="69">
        <v>4985.6400000000003</v>
      </c>
      <c r="F41" s="58"/>
      <c r="G41" s="59">
        <f>ROUND(F41*E41,2)</f>
        <v>0</v>
      </c>
    </row>
    <row r="42" spans="2:8" ht="35.1" customHeight="1" x14ac:dyDescent="0.2">
      <c r="B42" s="44">
        <v>29</v>
      </c>
      <c r="C42" s="76" t="s">
        <v>138</v>
      </c>
      <c r="D42" s="46" t="s">
        <v>8</v>
      </c>
      <c r="E42" s="69">
        <v>447.05</v>
      </c>
      <c r="F42" s="58"/>
      <c r="G42" s="59">
        <f>ROUND(F42*E42,2)</f>
        <v>0</v>
      </c>
    </row>
    <row r="43" spans="2:8" ht="35.1" customHeight="1" x14ac:dyDescent="0.2">
      <c r="B43" s="44">
        <v>30</v>
      </c>
      <c r="C43" s="76" t="s">
        <v>139</v>
      </c>
      <c r="D43" s="46" t="s">
        <v>8</v>
      </c>
      <c r="E43" s="69">
        <v>448.99</v>
      </c>
      <c r="F43" s="58"/>
      <c r="G43" s="59">
        <f>ROUND(F43*E43,2)</f>
        <v>0</v>
      </c>
    </row>
    <row r="44" spans="2:8" ht="35.1" customHeight="1" x14ac:dyDescent="0.2">
      <c r="B44" s="44">
        <v>31</v>
      </c>
      <c r="C44" s="76" t="s">
        <v>140</v>
      </c>
      <c r="D44" s="46" t="s">
        <v>8</v>
      </c>
      <c r="E44" s="69">
        <v>666</v>
      </c>
      <c r="F44" s="58"/>
      <c r="G44" s="59">
        <f t="shared" ref="G44:G52" si="4">ROUND(F44*E44,2)</f>
        <v>0</v>
      </c>
    </row>
    <row r="45" spans="2:8" ht="35.1" customHeight="1" x14ac:dyDescent="0.2">
      <c r="B45" s="44">
        <v>32</v>
      </c>
      <c r="C45" s="76" t="s">
        <v>141</v>
      </c>
      <c r="D45" s="46" t="s">
        <v>8</v>
      </c>
      <c r="E45" s="69">
        <v>3423.6</v>
      </c>
      <c r="F45" s="58"/>
      <c r="G45" s="59">
        <f t="shared" si="4"/>
        <v>0</v>
      </c>
    </row>
    <row r="46" spans="2:8" ht="35.1" customHeight="1" x14ac:dyDescent="0.2">
      <c r="B46" s="44">
        <v>33</v>
      </c>
      <c r="C46" s="76" t="s">
        <v>142</v>
      </c>
      <c r="D46" s="46" t="s">
        <v>8</v>
      </c>
      <c r="E46" s="69">
        <v>3904.1</v>
      </c>
      <c r="F46" s="58"/>
      <c r="G46" s="59">
        <f t="shared" si="4"/>
        <v>0</v>
      </c>
    </row>
    <row r="47" spans="2:8" ht="35.1" customHeight="1" x14ac:dyDescent="0.2">
      <c r="B47" s="44">
        <v>34</v>
      </c>
      <c r="C47" s="76" t="s">
        <v>143</v>
      </c>
      <c r="D47" s="46" t="s">
        <v>8</v>
      </c>
      <c r="E47" s="69">
        <v>501.5</v>
      </c>
      <c r="F47" s="58"/>
      <c r="G47" s="59">
        <f t="shared" si="4"/>
        <v>0</v>
      </c>
    </row>
    <row r="48" spans="2:8" ht="35.1" customHeight="1" x14ac:dyDescent="0.2">
      <c r="B48" s="44">
        <v>35</v>
      </c>
      <c r="C48" s="76" t="s">
        <v>144</v>
      </c>
      <c r="D48" s="46" t="s">
        <v>8</v>
      </c>
      <c r="E48" s="69">
        <v>265.37</v>
      </c>
      <c r="F48" s="58"/>
      <c r="G48" s="59">
        <f t="shared" si="4"/>
        <v>0</v>
      </c>
    </row>
    <row r="49" spans="2:7" ht="35.1" customHeight="1" x14ac:dyDescent="0.2">
      <c r="B49" s="44">
        <v>36</v>
      </c>
      <c r="C49" s="76" t="s">
        <v>146</v>
      </c>
      <c r="D49" s="46" t="s">
        <v>8</v>
      </c>
      <c r="E49" s="69">
        <v>189.2</v>
      </c>
      <c r="F49" s="58"/>
      <c r="G49" s="59">
        <f t="shared" si="4"/>
        <v>0</v>
      </c>
    </row>
    <row r="50" spans="2:7" ht="35.1" customHeight="1" x14ac:dyDescent="0.2">
      <c r="B50" s="44">
        <v>37</v>
      </c>
      <c r="C50" s="76" t="s">
        <v>145</v>
      </c>
      <c r="D50" s="46" t="s">
        <v>8</v>
      </c>
      <c r="E50" s="69">
        <v>183.62</v>
      </c>
      <c r="F50" s="58"/>
      <c r="G50" s="59">
        <f t="shared" si="4"/>
        <v>0</v>
      </c>
    </row>
    <row r="51" spans="2:7" ht="48" customHeight="1" x14ac:dyDescent="0.2">
      <c r="B51" s="44">
        <v>38</v>
      </c>
      <c r="C51" s="76" t="s">
        <v>147</v>
      </c>
      <c r="D51" s="46" t="s">
        <v>8</v>
      </c>
      <c r="E51" s="69">
        <v>316</v>
      </c>
      <c r="F51" s="58"/>
      <c r="G51" s="59">
        <f t="shared" si="4"/>
        <v>0</v>
      </c>
    </row>
    <row r="52" spans="2:7" ht="35.1" customHeight="1" x14ac:dyDescent="0.2">
      <c r="B52" s="44">
        <v>39</v>
      </c>
      <c r="C52" s="76" t="s">
        <v>148</v>
      </c>
      <c r="D52" s="46" t="s">
        <v>8</v>
      </c>
      <c r="E52" s="69">
        <v>316</v>
      </c>
      <c r="F52" s="58"/>
      <c r="G52" s="59">
        <f t="shared" si="4"/>
        <v>0</v>
      </c>
    </row>
    <row r="53" spans="2:7" ht="35.1" customHeight="1" x14ac:dyDescent="0.2">
      <c r="B53" s="44"/>
      <c r="C53" s="48" t="s">
        <v>16</v>
      </c>
      <c r="D53" s="49"/>
      <c r="E53" s="70"/>
      <c r="F53" s="60"/>
      <c r="G53" s="61">
        <f>SUBTOTAL(109,G41:G52)</f>
        <v>0</v>
      </c>
    </row>
    <row r="54" spans="2:7" ht="35.1" customHeight="1" x14ac:dyDescent="0.2">
      <c r="B54" s="51" t="s">
        <v>36</v>
      </c>
      <c r="C54" s="42" t="s">
        <v>17</v>
      </c>
      <c r="D54" s="43"/>
      <c r="E54" s="68"/>
      <c r="F54" s="62"/>
      <c r="G54" s="57"/>
    </row>
    <row r="55" spans="2:7" ht="35.1" customHeight="1" x14ac:dyDescent="0.2">
      <c r="B55" s="44">
        <v>40</v>
      </c>
      <c r="C55" s="45" t="s">
        <v>58</v>
      </c>
      <c r="D55" s="46" t="s">
        <v>8</v>
      </c>
      <c r="E55" s="69">
        <v>424.5</v>
      </c>
      <c r="F55" s="58"/>
      <c r="G55" s="59">
        <f t="shared" ref="G55:G72" si="5">ROUND(F55*E55,2)</f>
        <v>0</v>
      </c>
    </row>
    <row r="56" spans="2:7" ht="45" customHeight="1" x14ac:dyDescent="0.2">
      <c r="B56" s="44">
        <v>41</v>
      </c>
      <c r="C56" s="76" t="s">
        <v>149</v>
      </c>
      <c r="D56" s="46" t="s">
        <v>8</v>
      </c>
      <c r="E56" s="69">
        <v>2760</v>
      </c>
      <c r="F56" s="58"/>
      <c r="G56" s="59">
        <f t="shared" si="5"/>
        <v>0</v>
      </c>
    </row>
    <row r="57" spans="2:7" ht="45" customHeight="1" x14ac:dyDescent="0.2">
      <c r="B57" s="44">
        <v>42</v>
      </c>
      <c r="C57" s="76" t="s">
        <v>150</v>
      </c>
      <c r="D57" s="46" t="s">
        <v>8</v>
      </c>
      <c r="E57" s="69">
        <v>369.12</v>
      </c>
      <c r="F57" s="58"/>
      <c r="G57" s="59">
        <f t="shared" si="5"/>
        <v>0</v>
      </c>
    </row>
    <row r="58" spans="2:7" ht="45" customHeight="1" x14ac:dyDescent="0.2">
      <c r="B58" s="44">
        <v>43</v>
      </c>
      <c r="C58" s="76" t="s">
        <v>151</v>
      </c>
      <c r="D58" s="46" t="s">
        <v>8</v>
      </c>
      <c r="E58" s="69">
        <v>65</v>
      </c>
      <c r="F58" s="58"/>
      <c r="G58" s="59">
        <f t="shared" si="5"/>
        <v>0</v>
      </c>
    </row>
    <row r="59" spans="2:7" ht="35.1" customHeight="1" x14ac:dyDescent="0.2">
      <c r="B59" s="44">
        <v>44</v>
      </c>
      <c r="C59" s="76" t="s">
        <v>152</v>
      </c>
      <c r="D59" s="46" t="s">
        <v>8</v>
      </c>
      <c r="E59" s="69">
        <v>37</v>
      </c>
      <c r="F59" s="58"/>
      <c r="G59" s="59">
        <f t="shared" si="5"/>
        <v>0</v>
      </c>
    </row>
    <row r="60" spans="2:7" ht="51" customHeight="1" x14ac:dyDescent="0.2">
      <c r="B60" s="44">
        <v>45</v>
      </c>
      <c r="C60" s="76" t="s">
        <v>59</v>
      </c>
      <c r="D60" s="46" t="s">
        <v>8</v>
      </c>
      <c r="E60" s="69">
        <v>154.55000000000001</v>
      </c>
      <c r="F60" s="58"/>
      <c r="G60" s="59">
        <f t="shared" si="5"/>
        <v>0</v>
      </c>
    </row>
    <row r="61" spans="2:7" ht="45" customHeight="1" x14ac:dyDescent="0.2">
      <c r="B61" s="44">
        <v>46</v>
      </c>
      <c r="C61" s="45" t="s">
        <v>60</v>
      </c>
      <c r="D61" s="46" t="s">
        <v>8</v>
      </c>
      <c r="E61" s="69">
        <v>166.82</v>
      </c>
      <c r="F61" s="58"/>
      <c r="G61" s="59">
        <f t="shared" si="5"/>
        <v>0</v>
      </c>
    </row>
    <row r="62" spans="2:7" ht="35.1" customHeight="1" x14ac:dyDescent="0.2">
      <c r="B62" s="44">
        <v>47</v>
      </c>
      <c r="C62" s="45" t="s">
        <v>61</v>
      </c>
      <c r="D62" s="46" t="s">
        <v>8</v>
      </c>
      <c r="E62" s="69">
        <v>189.2</v>
      </c>
      <c r="F62" s="58"/>
      <c r="G62" s="59">
        <f t="shared" si="5"/>
        <v>0</v>
      </c>
    </row>
    <row r="63" spans="2:7" ht="35.1" customHeight="1" x14ac:dyDescent="0.2">
      <c r="B63" s="44">
        <v>48</v>
      </c>
      <c r="C63" s="45" t="s">
        <v>62</v>
      </c>
      <c r="D63" s="46" t="s">
        <v>8</v>
      </c>
      <c r="E63" s="69">
        <v>418.6</v>
      </c>
      <c r="F63" s="58"/>
      <c r="G63" s="59">
        <f t="shared" si="5"/>
        <v>0</v>
      </c>
    </row>
    <row r="64" spans="2:7" ht="35.1" customHeight="1" x14ac:dyDescent="0.2">
      <c r="B64" s="44">
        <v>49</v>
      </c>
      <c r="C64" s="45" t="s">
        <v>63</v>
      </c>
      <c r="D64" s="46" t="s">
        <v>8</v>
      </c>
      <c r="E64" s="69">
        <v>143</v>
      </c>
      <c r="F64" s="58"/>
      <c r="G64" s="59">
        <f t="shared" si="5"/>
        <v>0</v>
      </c>
    </row>
    <row r="65" spans="2:7" ht="35.1" customHeight="1" x14ac:dyDescent="0.2">
      <c r="B65" s="44">
        <v>50</v>
      </c>
      <c r="C65" s="76" t="s">
        <v>147</v>
      </c>
      <c r="D65" s="46" t="s">
        <v>8</v>
      </c>
      <c r="E65" s="69">
        <v>5564.65</v>
      </c>
      <c r="F65" s="58"/>
      <c r="G65" s="59">
        <f t="shared" si="5"/>
        <v>0</v>
      </c>
    </row>
    <row r="66" spans="2:7" ht="44.25" customHeight="1" x14ac:dyDescent="0.2">
      <c r="B66" s="44">
        <v>51</v>
      </c>
      <c r="C66" s="76" t="s">
        <v>154</v>
      </c>
      <c r="D66" s="46" t="s">
        <v>8</v>
      </c>
      <c r="E66" s="69">
        <v>5564.65</v>
      </c>
      <c r="F66" s="58"/>
      <c r="G66" s="59">
        <f t="shared" si="5"/>
        <v>0</v>
      </c>
    </row>
    <row r="67" spans="2:7" ht="80.25" customHeight="1" x14ac:dyDescent="0.2">
      <c r="B67" s="44">
        <v>52</v>
      </c>
      <c r="C67" s="76" t="s">
        <v>155</v>
      </c>
      <c r="D67" s="46" t="s">
        <v>8</v>
      </c>
      <c r="E67" s="69">
        <v>5437.35</v>
      </c>
      <c r="F67" s="58"/>
      <c r="G67" s="59">
        <f t="shared" si="5"/>
        <v>0</v>
      </c>
    </row>
    <row r="68" spans="2:7" ht="77.25" customHeight="1" x14ac:dyDescent="0.2">
      <c r="B68" s="44">
        <v>53</v>
      </c>
      <c r="C68" s="76" t="s">
        <v>156</v>
      </c>
      <c r="D68" s="46" t="s">
        <v>8</v>
      </c>
      <c r="E68" s="69">
        <v>370</v>
      </c>
      <c r="F68" s="58"/>
      <c r="G68" s="59">
        <f t="shared" si="5"/>
        <v>0</v>
      </c>
    </row>
    <row r="69" spans="2:7" ht="35.1" customHeight="1" x14ac:dyDescent="0.2">
      <c r="B69" s="44">
        <v>54</v>
      </c>
      <c r="C69" s="76" t="s">
        <v>147</v>
      </c>
      <c r="D69" s="46" t="s">
        <v>8</v>
      </c>
      <c r="E69" s="69">
        <v>5807.35</v>
      </c>
      <c r="F69" s="58"/>
      <c r="G69" s="59">
        <f t="shared" si="5"/>
        <v>0</v>
      </c>
    </row>
    <row r="70" spans="2:7" ht="35.1" customHeight="1" x14ac:dyDescent="0.2">
      <c r="B70" s="44">
        <v>55</v>
      </c>
      <c r="C70" s="76" t="s">
        <v>157</v>
      </c>
      <c r="D70" s="46" t="s">
        <v>8</v>
      </c>
      <c r="E70" s="69">
        <v>5807.35</v>
      </c>
      <c r="F70" s="58"/>
      <c r="G70" s="59">
        <f t="shared" si="5"/>
        <v>0</v>
      </c>
    </row>
    <row r="71" spans="2:7" ht="35.1" customHeight="1" x14ac:dyDescent="0.2">
      <c r="B71" s="44">
        <v>56</v>
      </c>
      <c r="C71" s="76" t="s">
        <v>147</v>
      </c>
      <c r="D71" s="46" t="s">
        <v>8</v>
      </c>
      <c r="E71" s="69">
        <v>5807.35</v>
      </c>
      <c r="F71" s="58"/>
      <c r="G71" s="59">
        <f t="shared" si="5"/>
        <v>0</v>
      </c>
    </row>
    <row r="72" spans="2:7" ht="35.1" customHeight="1" x14ac:dyDescent="0.2">
      <c r="B72" s="44">
        <v>57</v>
      </c>
      <c r="C72" s="76" t="s">
        <v>158</v>
      </c>
      <c r="D72" s="46" t="s">
        <v>8</v>
      </c>
      <c r="E72" s="69">
        <v>5807.35</v>
      </c>
      <c r="F72" s="58"/>
      <c r="G72" s="59">
        <f t="shared" si="5"/>
        <v>0</v>
      </c>
    </row>
    <row r="73" spans="2:7" ht="35.1" customHeight="1" x14ac:dyDescent="0.2">
      <c r="B73" s="44"/>
      <c r="C73" s="48" t="s">
        <v>18</v>
      </c>
      <c r="D73" s="49"/>
      <c r="E73" s="70"/>
      <c r="F73" s="63"/>
      <c r="G73" s="61">
        <f>SUBTOTAL(109,G55:G72)</f>
        <v>0</v>
      </c>
    </row>
    <row r="74" spans="2:7" ht="35.1" customHeight="1" x14ac:dyDescent="0.2">
      <c r="B74" s="51" t="s">
        <v>37</v>
      </c>
      <c r="C74" s="42" t="s">
        <v>51</v>
      </c>
      <c r="D74" s="43"/>
      <c r="E74" s="71"/>
      <c r="F74" s="78"/>
      <c r="G74" s="57"/>
    </row>
    <row r="75" spans="2:7" ht="35.1" customHeight="1" x14ac:dyDescent="0.2">
      <c r="B75" s="44">
        <v>58</v>
      </c>
      <c r="C75" s="76" t="s">
        <v>159</v>
      </c>
      <c r="D75" s="46" t="s">
        <v>13</v>
      </c>
      <c r="E75" s="69">
        <v>1.5</v>
      </c>
      <c r="F75" s="58"/>
      <c r="G75" s="59">
        <f t="shared" ref="G75:G81" si="6">ROUND(F75*E75,2)</f>
        <v>0</v>
      </c>
    </row>
    <row r="76" spans="2:7" ht="35.1" customHeight="1" x14ac:dyDescent="0.2">
      <c r="B76" s="44">
        <v>59</v>
      </c>
      <c r="C76" s="76" t="s">
        <v>160</v>
      </c>
      <c r="D76" s="46" t="s">
        <v>13</v>
      </c>
      <c r="E76" s="69">
        <v>2</v>
      </c>
      <c r="F76" s="58"/>
      <c r="G76" s="59">
        <f t="shared" si="6"/>
        <v>0</v>
      </c>
    </row>
    <row r="77" spans="2:7" ht="46.5" customHeight="1" x14ac:dyDescent="0.2">
      <c r="B77" s="44">
        <v>60</v>
      </c>
      <c r="C77" s="76" t="s">
        <v>165</v>
      </c>
      <c r="D77" s="46" t="s">
        <v>10</v>
      </c>
      <c r="E77" s="69">
        <v>178</v>
      </c>
      <c r="F77" s="58"/>
      <c r="G77" s="59">
        <f t="shared" si="6"/>
        <v>0</v>
      </c>
    </row>
    <row r="78" spans="2:7" ht="35.1" customHeight="1" x14ac:dyDescent="0.2">
      <c r="B78" s="44">
        <v>61</v>
      </c>
      <c r="C78" s="76" t="s">
        <v>161</v>
      </c>
      <c r="D78" s="46" t="s">
        <v>10</v>
      </c>
      <c r="E78" s="69">
        <v>1730</v>
      </c>
      <c r="F78" s="58"/>
      <c r="G78" s="59">
        <f t="shared" si="6"/>
        <v>0</v>
      </c>
    </row>
    <row r="79" spans="2:7" ht="46.5" customHeight="1" x14ac:dyDescent="0.2">
      <c r="B79" s="44">
        <v>62</v>
      </c>
      <c r="C79" s="76" t="s">
        <v>162</v>
      </c>
      <c r="D79" s="46" t="s">
        <v>10</v>
      </c>
      <c r="E79" s="69">
        <v>166</v>
      </c>
      <c r="F79" s="58"/>
      <c r="G79" s="59">
        <f t="shared" si="6"/>
        <v>0</v>
      </c>
    </row>
    <row r="80" spans="2:7" ht="35.1" customHeight="1" x14ac:dyDescent="0.2">
      <c r="B80" s="44">
        <v>63</v>
      </c>
      <c r="C80" s="76" t="s">
        <v>163</v>
      </c>
      <c r="D80" s="46" t="s">
        <v>10</v>
      </c>
      <c r="E80" s="69">
        <v>53</v>
      </c>
      <c r="F80" s="58"/>
      <c r="G80" s="59">
        <f t="shared" si="6"/>
        <v>0</v>
      </c>
    </row>
    <row r="81" spans="2:7" ht="35.1" customHeight="1" x14ac:dyDescent="0.2">
      <c r="B81" s="44">
        <v>64</v>
      </c>
      <c r="C81" s="76" t="s">
        <v>164</v>
      </c>
      <c r="D81" s="46" t="s">
        <v>10</v>
      </c>
      <c r="E81" s="69">
        <v>81</v>
      </c>
      <c r="F81" s="58"/>
      <c r="G81" s="59">
        <f t="shared" si="6"/>
        <v>0</v>
      </c>
    </row>
    <row r="82" spans="2:7" ht="35.1" customHeight="1" x14ac:dyDescent="0.2">
      <c r="B82" s="47"/>
      <c r="C82" s="48" t="s">
        <v>52</v>
      </c>
      <c r="D82" s="49"/>
      <c r="E82" s="70"/>
      <c r="F82" s="60"/>
      <c r="G82" s="61">
        <f>SUBTOTAL(109,G75:G81)</f>
        <v>0</v>
      </c>
    </row>
    <row r="83" spans="2:7" ht="35.1" customHeight="1" x14ac:dyDescent="0.2">
      <c r="B83" s="50" t="s">
        <v>38</v>
      </c>
      <c r="C83" s="42" t="s">
        <v>53</v>
      </c>
      <c r="D83" s="43"/>
      <c r="E83" s="68"/>
      <c r="F83" s="62"/>
      <c r="G83" s="57"/>
    </row>
    <row r="84" spans="2:7" ht="35.1" customHeight="1" x14ac:dyDescent="0.2">
      <c r="B84" s="44">
        <v>65</v>
      </c>
      <c r="C84" s="45" t="s">
        <v>64</v>
      </c>
      <c r="D84" s="46" t="s">
        <v>19</v>
      </c>
      <c r="E84" s="69">
        <v>39</v>
      </c>
      <c r="F84" s="58"/>
      <c r="G84" s="59">
        <f t="shared" ref="G84:G89" si="7">ROUND(F84*E84,2)</f>
        <v>0</v>
      </c>
    </row>
    <row r="85" spans="2:7" ht="45.75" customHeight="1" x14ac:dyDescent="0.2">
      <c r="B85" s="44">
        <v>66</v>
      </c>
      <c r="C85" s="76" t="s">
        <v>166</v>
      </c>
      <c r="D85" s="46" t="s">
        <v>20</v>
      </c>
      <c r="E85" s="69">
        <v>3</v>
      </c>
      <c r="F85" s="58"/>
      <c r="G85" s="59">
        <f t="shared" si="7"/>
        <v>0</v>
      </c>
    </row>
    <row r="86" spans="2:7" ht="35.1" customHeight="1" x14ac:dyDescent="0.2">
      <c r="B86" s="44">
        <v>67</v>
      </c>
      <c r="C86" s="76" t="s">
        <v>167</v>
      </c>
      <c r="D86" s="46" t="s">
        <v>20</v>
      </c>
      <c r="E86" s="69">
        <v>107</v>
      </c>
      <c r="F86" s="58"/>
      <c r="G86" s="59">
        <f t="shared" si="7"/>
        <v>0</v>
      </c>
    </row>
    <row r="87" spans="2:7" ht="35.1" customHeight="1" x14ac:dyDescent="0.2">
      <c r="B87" s="44">
        <v>68</v>
      </c>
      <c r="C87" s="45" t="s">
        <v>65</v>
      </c>
      <c r="D87" s="46" t="s">
        <v>66</v>
      </c>
      <c r="E87" s="69">
        <v>1</v>
      </c>
      <c r="F87" s="58"/>
      <c r="G87" s="59">
        <f t="shared" si="7"/>
        <v>0</v>
      </c>
    </row>
    <row r="88" spans="2:7" ht="35.1" customHeight="1" x14ac:dyDescent="0.2">
      <c r="B88" s="44">
        <v>69</v>
      </c>
      <c r="C88" s="76" t="s">
        <v>168</v>
      </c>
      <c r="D88" s="46" t="s">
        <v>8</v>
      </c>
      <c r="E88" s="69">
        <v>488.32</v>
      </c>
      <c r="F88" s="58"/>
      <c r="G88" s="59">
        <f t="shared" si="7"/>
        <v>0</v>
      </c>
    </row>
    <row r="89" spans="2:7" ht="35.1" customHeight="1" x14ac:dyDescent="0.2">
      <c r="B89" s="44">
        <v>70</v>
      </c>
      <c r="C89" s="76" t="s">
        <v>169</v>
      </c>
      <c r="D89" s="46" t="s">
        <v>19</v>
      </c>
      <c r="E89" s="69">
        <v>108</v>
      </c>
      <c r="F89" s="58"/>
      <c r="G89" s="59">
        <f t="shared" si="7"/>
        <v>0</v>
      </c>
    </row>
    <row r="90" spans="2:7" ht="35.1" customHeight="1" x14ac:dyDescent="0.2">
      <c r="B90" s="47"/>
      <c r="C90" s="48" t="s">
        <v>54</v>
      </c>
      <c r="D90" s="49"/>
      <c r="E90" s="70"/>
      <c r="F90" s="60"/>
      <c r="G90" s="61">
        <f>SUBTOTAL(109,G84:G89)</f>
        <v>0</v>
      </c>
    </row>
    <row r="91" spans="2:7" ht="35.1" customHeight="1" x14ac:dyDescent="0.2">
      <c r="B91" s="50" t="s">
        <v>39</v>
      </c>
      <c r="C91" s="42" t="s">
        <v>67</v>
      </c>
      <c r="D91" s="43"/>
      <c r="E91" s="68"/>
      <c r="F91" s="62"/>
      <c r="G91" s="57"/>
    </row>
    <row r="92" spans="2:7" ht="72.75" customHeight="1" x14ac:dyDescent="0.2">
      <c r="B92" s="44">
        <v>71</v>
      </c>
      <c r="C92" s="45" t="s">
        <v>69</v>
      </c>
      <c r="D92" s="46" t="s">
        <v>20</v>
      </c>
      <c r="E92" s="69">
        <v>420</v>
      </c>
      <c r="F92" s="58"/>
      <c r="G92" s="59">
        <f t="shared" ref="G92:G95" si="8">ROUND(F92*E92,2)</f>
        <v>0</v>
      </c>
    </row>
    <row r="93" spans="2:7" ht="35.1" customHeight="1" x14ac:dyDescent="0.2">
      <c r="B93" s="44">
        <v>72</v>
      </c>
      <c r="C93" s="45" t="s">
        <v>70</v>
      </c>
      <c r="D93" s="46" t="s">
        <v>20</v>
      </c>
      <c r="E93" s="69">
        <v>11</v>
      </c>
      <c r="F93" s="58"/>
      <c r="G93" s="59">
        <f t="shared" si="8"/>
        <v>0</v>
      </c>
    </row>
    <row r="94" spans="2:7" ht="35.1" customHeight="1" x14ac:dyDescent="0.2">
      <c r="B94" s="44">
        <v>73</v>
      </c>
      <c r="C94" s="45" t="s">
        <v>71</v>
      </c>
      <c r="D94" s="46" t="s">
        <v>72</v>
      </c>
      <c r="E94" s="69">
        <v>0.01</v>
      </c>
      <c r="F94" s="58"/>
      <c r="G94" s="59">
        <f t="shared" si="8"/>
        <v>0</v>
      </c>
    </row>
    <row r="95" spans="2:7" ht="35.1" customHeight="1" x14ac:dyDescent="0.2">
      <c r="B95" s="44">
        <v>74</v>
      </c>
      <c r="C95" s="45" t="s">
        <v>73</v>
      </c>
      <c r="D95" s="46" t="s">
        <v>8</v>
      </c>
      <c r="E95" s="69">
        <v>735</v>
      </c>
      <c r="F95" s="58"/>
      <c r="G95" s="59">
        <f t="shared" si="8"/>
        <v>0</v>
      </c>
    </row>
    <row r="96" spans="2:7" ht="35.1" customHeight="1" x14ac:dyDescent="0.2">
      <c r="B96" s="47"/>
      <c r="C96" s="48" t="s">
        <v>68</v>
      </c>
      <c r="D96" s="49"/>
      <c r="E96" s="70"/>
      <c r="F96" s="60"/>
      <c r="G96" s="61">
        <f>SUBTOTAL(109,G92:G95)</f>
        <v>0</v>
      </c>
    </row>
    <row r="97" spans="2:7" ht="35.1" customHeight="1" x14ac:dyDescent="0.2">
      <c r="B97" s="50" t="s">
        <v>40</v>
      </c>
      <c r="C97" s="42" t="s">
        <v>33</v>
      </c>
      <c r="D97" s="43"/>
      <c r="E97" s="68"/>
      <c r="F97" s="62"/>
      <c r="G97" s="57"/>
    </row>
    <row r="98" spans="2:7" ht="49.5" customHeight="1" x14ac:dyDescent="0.2">
      <c r="B98" s="44">
        <v>75</v>
      </c>
      <c r="C98" s="76" t="s">
        <v>170</v>
      </c>
      <c r="D98" s="46" t="s">
        <v>20</v>
      </c>
      <c r="E98" s="69">
        <v>11</v>
      </c>
      <c r="F98" s="58"/>
      <c r="G98" s="59">
        <f t="shared" ref="G98:G102" si="9">ROUND(F98*E98,2)</f>
        <v>0</v>
      </c>
    </row>
    <row r="99" spans="2:7" ht="35.1" customHeight="1" x14ac:dyDescent="0.2">
      <c r="B99" s="44">
        <v>76</v>
      </c>
      <c r="C99" s="76" t="s">
        <v>171</v>
      </c>
      <c r="D99" s="46" t="s">
        <v>20</v>
      </c>
      <c r="E99" s="69">
        <v>2</v>
      </c>
      <c r="F99" s="58"/>
      <c r="G99" s="59">
        <f t="shared" si="9"/>
        <v>0</v>
      </c>
    </row>
    <row r="100" spans="2:7" ht="35.1" customHeight="1" x14ac:dyDescent="0.2">
      <c r="B100" s="44">
        <v>77</v>
      </c>
      <c r="C100" s="45" t="s">
        <v>75</v>
      </c>
      <c r="D100" s="46" t="s">
        <v>20</v>
      </c>
      <c r="E100" s="69">
        <v>1</v>
      </c>
      <c r="F100" s="58"/>
      <c r="G100" s="59">
        <f t="shared" si="9"/>
        <v>0</v>
      </c>
    </row>
    <row r="101" spans="2:7" ht="35.1" customHeight="1" x14ac:dyDescent="0.2">
      <c r="B101" s="44">
        <v>78</v>
      </c>
      <c r="C101" s="76" t="s">
        <v>172</v>
      </c>
      <c r="D101" s="46" t="s">
        <v>20</v>
      </c>
      <c r="E101" s="69">
        <v>1</v>
      </c>
      <c r="F101" s="58"/>
      <c r="G101" s="59">
        <f t="shared" si="9"/>
        <v>0</v>
      </c>
    </row>
    <row r="102" spans="2:7" ht="42.75" customHeight="1" x14ac:dyDescent="0.2">
      <c r="B102" s="44">
        <v>79</v>
      </c>
      <c r="C102" s="76" t="s">
        <v>174</v>
      </c>
      <c r="D102" s="46" t="s">
        <v>19</v>
      </c>
      <c r="E102" s="69">
        <v>42</v>
      </c>
      <c r="F102" s="58"/>
      <c r="G102" s="59">
        <f t="shared" si="9"/>
        <v>0</v>
      </c>
    </row>
    <row r="103" spans="2:7" ht="35.1" customHeight="1" x14ac:dyDescent="0.2">
      <c r="B103" s="47"/>
      <c r="C103" s="48" t="s">
        <v>74</v>
      </c>
      <c r="D103" s="49"/>
      <c r="E103" s="70"/>
      <c r="F103" s="60"/>
      <c r="G103" s="61">
        <f>SUBTOTAL(109,G98:G102)</f>
        <v>0</v>
      </c>
    </row>
    <row r="104" spans="2:7" ht="35.1" customHeight="1" x14ac:dyDescent="0.2">
      <c r="B104" s="50" t="s">
        <v>41</v>
      </c>
      <c r="C104" s="42" t="s">
        <v>76</v>
      </c>
      <c r="D104" s="43"/>
      <c r="E104" s="68"/>
      <c r="F104" s="62"/>
      <c r="G104" s="57"/>
    </row>
    <row r="105" spans="2:7" ht="48" customHeight="1" x14ac:dyDescent="0.2">
      <c r="B105" s="44">
        <v>80</v>
      </c>
      <c r="C105" s="77" t="s">
        <v>175</v>
      </c>
      <c r="D105" s="53" t="s">
        <v>20</v>
      </c>
      <c r="E105" s="72">
        <v>17</v>
      </c>
      <c r="F105" s="58"/>
      <c r="G105" s="59">
        <f t="shared" ref="G105:G112" si="10">ROUND(F105*E105,2)</f>
        <v>0</v>
      </c>
    </row>
    <row r="106" spans="2:7" ht="65.25" customHeight="1" x14ac:dyDescent="0.2">
      <c r="B106" s="44">
        <v>81</v>
      </c>
      <c r="C106" s="77" t="s">
        <v>176</v>
      </c>
      <c r="D106" s="53" t="s">
        <v>20</v>
      </c>
      <c r="E106" s="72">
        <v>24</v>
      </c>
      <c r="F106" s="58"/>
      <c r="G106" s="59">
        <f t="shared" si="10"/>
        <v>0</v>
      </c>
    </row>
    <row r="107" spans="2:7" ht="35.1" customHeight="1" x14ac:dyDescent="0.2">
      <c r="B107" s="44">
        <v>82</v>
      </c>
      <c r="C107" s="77" t="s">
        <v>178</v>
      </c>
      <c r="D107" s="53" t="s">
        <v>20</v>
      </c>
      <c r="E107" s="72">
        <v>66</v>
      </c>
      <c r="F107" s="58"/>
      <c r="G107" s="59">
        <f t="shared" si="10"/>
        <v>0</v>
      </c>
    </row>
    <row r="108" spans="2:7" ht="35.1" customHeight="1" x14ac:dyDescent="0.2">
      <c r="B108" s="44">
        <v>83</v>
      </c>
      <c r="C108" s="77" t="s">
        <v>179</v>
      </c>
      <c r="D108" s="53" t="s">
        <v>20</v>
      </c>
      <c r="E108" s="72">
        <v>36</v>
      </c>
      <c r="F108" s="58"/>
      <c r="G108" s="59">
        <f t="shared" si="10"/>
        <v>0</v>
      </c>
    </row>
    <row r="109" spans="2:7" ht="35.1" customHeight="1" x14ac:dyDescent="0.2">
      <c r="B109" s="44">
        <v>84</v>
      </c>
      <c r="C109" s="77" t="s">
        <v>177</v>
      </c>
      <c r="D109" s="53" t="s">
        <v>20</v>
      </c>
      <c r="E109" s="72">
        <v>2</v>
      </c>
      <c r="F109" s="58"/>
      <c r="G109" s="59">
        <f t="shared" si="10"/>
        <v>0</v>
      </c>
    </row>
    <row r="110" spans="2:7" ht="35.1" customHeight="1" x14ac:dyDescent="0.2">
      <c r="B110" s="44">
        <v>85</v>
      </c>
      <c r="C110" s="77" t="s">
        <v>180</v>
      </c>
      <c r="D110" s="53" t="s">
        <v>20</v>
      </c>
      <c r="E110" s="72">
        <v>1</v>
      </c>
      <c r="F110" s="58"/>
      <c r="G110" s="59">
        <f t="shared" si="10"/>
        <v>0</v>
      </c>
    </row>
    <row r="111" spans="2:7" ht="35.1" customHeight="1" x14ac:dyDescent="0.2">
      <c r="B111" s="44">
        <v>86</v>
      </c>
      <c r="C111" s="52" t="s">
        <v>78</v>
      </c>
      <c r="D111" s="53" t="s">
        <v>10</v>
      </c>
      <c r="E111" s="72">
        <v>295.5</v>
      </c>
      <c r="F111" s="58"/>
      <c r="G111" s="59">
        <f t="shared" si="10"/>
        <v>0</v>
      </c>
    </row>
    <row r="112" spans="2:7" ht="35.1" customHeight="1" x14ac:dyDescent="0.2">
      <c r="B112" s="44">
        <v>87</v>
      </c>
      <c r="C112" s="52" t="s">
        <v>79</v>
      </c>
      <c r="D112" s="53" t="s">
        <v>10</v>
      </c>
      <c r="E112" s="72">
        <v>343.5</v>
      </c>
      <c r="F112" s="58"/>
      <c r="G112" s="59">
        <f t="shared" si="10"/>
        <v>0</v>
      </c>
    </row>
    <row r="113" spans="2:7" ht="35.1" customHeight="1" x14ac:dyDescent="0.2">
      <c r="B113" s="47"/>
      <c r="C113" s="48" t="s">
        <v>77</v>
      </c>
      <c r="D113" s="49"/>
      <c r="E113" s="70"/>
      <c r="F113" s="60"/>
      <c r="G113" s="61">
        <f>SUBTOTAL(109,G105:G112)</f>
        <v>0</v>
      </c>
    </row>
    <row r="114" spans="2:7" ht="35.1" customHeight="1" x14ac:dyDescent="0.2">
      <c r="B114" s="50" t="s">
        <v>42</v>
      </c>
      <c r="C114" s="42" t="s">
        <v>94</v>
      </c>
      <c r="D114" s="43"/>
      <c r="E114" s="68"/>
      <c r="F114" s="62"/>
      <c r="G114" s="57"/>
    </row>
    <row r="115" spans="2:7" ht="35.1" customHeight="1" x14ac:dyDescent="0.2">
      <c r="B115" s="2">
        <v>88</v>
      </c>
      <c r="C115" s="76" t="s">
        <v>134</v>
      </c>
      <c r="D115" s="32" t="s">
        <v>13</v>
      </c>
      <c r="E115" s="73">
        <v>5.4</v>
      </c>
      <c r="F115" s="58"/>
      <c r="G115" s="59">
        <f t="shared" ref="G115:G125" si="11">ROUND(F115*E115,2)</f>
        <v>0</v>
      </c>
    </row>
    <row r="116" spans="2:7" ht="57.75" customHeight="1" x14ac:dyDescent="0.2">
      <c r="B116" s="2">
        <v>89</v>
      </c>
      <c r="C116" s="31" t="s">
        <v>186</v>
      </c>
      <c r="D116" s="32" t="s">
        <v>13</v>
      </c>
      <c r="E116" s="73">
        <v>0.6</v>
      </c>
      <c r="F116" s="58"/>
      <c r="G116" s="59">
        <f t="shared" si="11"/>
        <v>0</v>
      </c>
    </row>
    <row r="117" spans="2:7" ht="35.1" customHeight="1" x14ac:dyDescent="0.2">
      <c r="B117" s="2">
        <v>90</v>
      </c>
      <c r="C117" s="31" t="s">
        <v>80</v>
      </c>
      <c r="D117" s="32" t="s">
        <v>13</v>
      </c>
      <c r="E117" s="73">
        <v>0.6</v>
      </c>
      <c r="F117" s="58"/>
      <c r="G117" s="59">
        <f t="shared" si="11"/>
        <v>0</v>
      </c>
    </row>
    <row r="118" spans="2:7" ht="57.75" customHeight="1" x14ac:dyDescent="0.2">
      <c r="B118" s="2">
        <v>91</v>
      </c>
      <c r="C118" s="31" t="s">
        <v>181</v>
      </c>
      <c r="D118" s="32" t="s">
        <v>8</v>
      </c>
      <c r="E118" s="73">
        <v>12</v>
      </c>
      <c r="F118" s="58"/>
      <c r="G118" s="59">
        <f t="shared" si="11"/>
        <v>0</v>
      </c>
    </row>
    <row r="119" spans="2:7" ht="53.25" customHeight="1" x14ac:dyDescent="0.2">
      <c r="B119" s="2">
        <v>92</v>
      </c>
      <c r="C119" s="31" t="s">
        <v>182</v>
      </c>
      <c r="D119" s="32" t="s">
        <v>30</v>
      </c>
      <c r="E119" s="73">
        <v>1</v>
      </c>
      <c r="F119" s="58"/>
      <c r="G119" s="59">
        <f t="shared" si="11"/>
        <v>0</v>
      </c>
    </row>
    <row r="120" spans="2:7" ht="35.1" customHeight="1" x14ac:dyDescent="0.2">
      <c r="B120" s="2">
        <v>93</v>
      </c>
      <c r="C120" s="31" t="s">
        <v>183</v>
      </c>
      <c r="D120" s="32" t="s">
        <v>30</v>
      </c>
      <c r="E120" s="73">
        <v>1</v>
      </c>
      <c r="F120" s="58"/>
      <c r="G120" s="59">
        <f t="shared" si="11"/>
        <v>0</v>
      </c>
    </row>
    <row r="121" spans="2:7" ht="35.1" customHeight="1" x14ac:dyDescent="0.2">
      <c r="B121" s="2">
        <v>94</v>
      </c>
      <c r="C121" s="31" t="s">
        <v>184</v>
      </c>
      <c r="D121" s="32" t="s">
        <v>13</v>
      </c>
      <c r="E121" s="73">
        <v>0.6</v>
      </c>
      <c r="F121" s="58"/>
      <c r="G121" s="59">
        <f t="shared" si="11"/>
        <v>0</v>
      </c>
    </row>
    <row r="122" spans="2:7" ht="35.1" customHeight="1" x14ac:dyDescent="0.2">
      <c r="B122" s="2">
        <v>95</v>
      </c>
      <c r="C122" s="31" t="s">
        <v>81</v>
      </c>
      <c r="D122" s="32" t="s">
        <v>10</v>
      </c>
      <c r="E122" s="73">
        <v>2</v>
      </c>
      <c r="F122" s="58"/>
      <c r="G122" s="59">
        <f t="shared" si="11"/>
        <v>0</v>
      </c>
    </row>
    <row r="123" spans="2:7" ht="78" customHeight="1" x14ac:dyDescent="0.2">
      <c r="B123" s="2">
        <v>96</v>
      </c>
      <c r="C123" s="31" t="s">
        <v>82</v>
      </c>
      <c r="D123" s="32" t="s">
        <v>19</v>
      </c>
      <c r="E123" s="73">
        <v>2</v>
      </c>
      <c r="F123" s="58"/>
      <c r="G123" s="59">
        <f t="shared" si="11"/>
        <v>0</v>
      </c>
    </row>
    <row r="124" spans="2:7" ht="35.1" customHeight="1" x14ac:dyDescent="0.2">
      <c r="B124" s="2">
        <v>97</v>
      </c>
      <c r="C124" s="31" t="s">
        <v>185</v>
      </c>
      <c r="D124" s="32" t="s">
        <v>13</v>
      </c>
      <c r="E124" s="73">
        <v>0.8</v>
      </c>
      <c r="F124" s="58"/>
      <c r="G124" s="59">
        <f t="shared" si="11"/>
        <v>0</v>
      </c>
    </row>
    <row r="125" spans="2:7" ht="35.1" customHeight="1" x14ac:dyDescent="0.2">
      <c r="B125" s="2">
        <v>98</v>
      </c>
      <c r="C125" s="31" t="s">
        <v>187</v>
      </c>
      <c r="D125" s="32" t="s">
        <v>13</v>
      </c>
      <c r="E125" s="73">
        <v>4.5999999999999996</v>
      </c>
      <c r="F125" s="58"/>
      <c r="G125" s="59">
        <f t="shared" si="11"/>
        <v>0</v>
      </c>
    </row>
    <row r="126" spans="2:7" ht="35.1" customHeight="1" x14ac:dyDescent="0.2">
      <c r="B126" s="47"/>
      <c r="C126" s="48" t="s">
        <v>95</v>
      </c>
      <c r="D126" s="49"/>
      <c r="E126" s="70"/>
      <c r="F126" s="60"/>
      <c r="G126" s="61">
        <f>SUBTOTAL(109,G115:G125)</f>
        <v>0</v>
      </c>
    </row>
    <row r="127" spans="2:7" ht="35.1" customHeight="1" x14ac:dyDescent="0.2">
      <c r="B127" s="50" t="s">
        <v>44</v>
      </c>
      <c r="C127" s="42" t="s">
        <v>83</v>
      </c>
      <c r="D127" s="43"/>
      <c r="E127" s="68"/>
      <c r="F127" s="62"/>
      <c r="G127" s="57"/>
    </row>
    <row r="128" spans="2:7" ht="35.1" customHeight="1" x14ac:dyDescent="0.2">
      <c r="B128" s="2">
        <v>99</v>
      </c>
      <c r="C128" s="31" t="s">
        <v>84</v>
      </c>
      <c r="D128" s="32" t="s">
        <v>10</v>
      </c>
      <c r="E128" s="73">
        <v>232.9</v>
      </c>
      <c r="F128" s="58"/>
      <c r="G128" s="59">
        <f t="shared" ref="G128:G133" si="12">ROUND(F128*E128,2)</f>
        <v>0</v>
      </c>
    </row>
    <row r="129" spans="2:7" ht="35.1" customHeight="1" x14ac:dyDescent="0.2">
      <c r="B129" s="2">
        <v>100</v>
      </c>
      <c r="C129" s="31" t="s">
        <v>85</v>
      </c>
      <c r="D129" s="32" t="s">
        <v>10</v>
      </c>
      <c r="E129" s="73">
        <v>232.9</v>
      </c>
      <c r="F129" s="58"/>
      <c r="G129" s="59">
        <f t="shared" si="12"/>
        <v>0</v>
      </c>
    </row>
    <row r="130" spans="2:7" ht="35.1" customHeight="1" x14ac:dyDescent="0.2">
      <c r="B130" s="2">
        <v>101</v>
      </c>
      <c r="C130" s="31" t="s">
        <v>86</v>
      </c>
      <c r="D130" s="32" t="s">
        <v>10</v>
      </c>
      <c r="E130" s="73">
        <v>700</v>
      </c>
      <c r="F130" s="58"/>
      <c r="G130" s="59">
        <f t="shared" si="12"/>
        <v>0</v>
      </c>
    </row>
    <row r="131" spans="2:7" ht="35.1" customHeight="1" x14ac:dyDescent="0.2">
      <c r="B131" s="2">
        <v>102</v>
      </c>
      <c r="C131" s="31" t="s">
        <v>87</v>
      </c>
      <c r="D131" s="32" t="s">
        <v>20</v>
      </c>
      <c r="E131" s="73">
        <v>6</v>
      </c>
      <c r="F131" s="58"/>
      <c r="G131" s="59">
        <f t="shared" si="12"/>
        <v>0</v>
      </c>
    </row>
    <row r="132" spans="2:7" ht="35.1" customHeight="1" x14ac:dyDescent="0.2">
      <c r="B132" s="2">
        <v>103</v>
      </c>
      <c r="C132" s="31" t="s">
        <v>88</v>
      </c>
      <c r="D132" s="32" t="s">
        <v>10</v>
      </c>
      <c r="E132" s="73">
        <v>232.9</v>
      </c>
      <c r="F132" s="58"/>
      <c r="G132" s="59">
        <f t="shared" si="12"/>
        <v>0</v>
      </c>
    </row>
    <row r="133" spans="2:7" ht="35.1" customHeight="1" x14ac:dyDescent="0.2">
      <c r="B133" s="2">
        <v>104</v>
      </c>
      <c r="C133" s="31" t="s">
        <v>89</v>
      </c>
      <c r="D133" s="32" t="s">
        <v>43</v>
      </c>
      <c r="E133" s="73">
        <v>76</v>
      </c>
      <c r="F133" s="58"/>
      <c r="G133" s="59">
        <f t="shared" si="12"/>
        <v>0</v>
      </c>
    </row>
    <row r="134" spans="2:7" ht="35.1" customHeight="1" x14ac:dyDescent="0.2">
      <c r="B134" s="47"/>
      <c r="C134" s="48" t="s">
        <v>90</v>
      </c>
      <c r="D134" s="49"/>
      <c r="E134" s="70"/>
      <c r="F134" s="60"/>
      <c r="G134" s="61">
        <f>SUBTOTAL(109,G127:G133)</f>
        <v>0</v>
      </c>
    </row>
    <row r="135" spans="2:7" ht="35.1" customHeight="1" x14ac:dyDescent="0.2">
      <c r="B135" s="50" t="s">
        <v>44</v>
      </c>
      <c r="C135" s="42" t="s">
        <v>91</v>
      </c>
      <c r="D135" s="43"/>
      <c r="E135" s="68"/>
      <c r="F135" s="62"/>
      <c r="G135" s="57"/>
    </row>
    <row r="136" spans="2:7" ht="35.1" customHeight="1" x14ac:dyDescent="0.2">
      <c r="B136" s="2">
        <v>105</v>
      </c>
      <c r="C136" s="31" t="s">
        <v>92</v>
      </c>
      <c r="D136" s="32" t="s">
        <v>19</v>
      </c>
      <c r="E136" s="73">
        <v>1</v>
      </c>
      <c r="F136" s="58"/>
      <c r="G136" s="59">
        <f t="shared" ref="G136" si="13">ROUND(F136*E136,2)</f>
        <v>0</v>
      </c>
    </row>
    <row r="137" spans="2:7" ht="35.1" customHeight="1" thickBot="1" x14ac:dyDescent="0.25">
      <c r="B137" s="47"/>
      <c r="C137" s="48" t="s">
        <v>93</v>
      </c>
      <c r="D137" s="49"/>
      <c r="E137" s="70"/>
      <c r="F137" s="60"/>
      <c r="G137" s="61">
        <f>SUBTOTAL(109,G136:G136)</f>
        <v>0</v>
      </c>
    </row>
    <row r="138" spans="2:7" ht="35.1" customHeight="1" thickBot="1" x14ac:dyDescent="0.25">
      <c r="B138" s="116" t="s">
        <v>21</v>
      </c>
      <c r="C138" s="117"/>
      <c r="D138" s="117"/>
      <c r="E138" s="117"/>
      <c r="F138" s="118"/>
      <c r="G138" s="64">
        <f>SUBTOTAL(109,G8:G137)</f>
        <v>0</v>
      </c>
    </row>
  </sheetData>
  <sheetProtection algorithmName="SHA-512" hashValue="KNU/xv5bh8WgIFamE3xyQxR84uQldbJoU4J9kreXFApqp0nZnkiM8z2hjE+oWbdedHLu2ac2J+M03525fqh09g==" saltValue="CQEQMc5IF6StcWXdg86I7w==" spinCount="100000" sheet="1" objects="1" scenarios="1" selectLockedCells="1"/>
  <mergeCells count="3">
    <mergeCell ref="B2:G2"/>
    <mergeCell ref="B3:G3"/>
    <mergeCell ref="B138:F138"/>
  </mergeCells>
  <pageMargins left="0.7" right="0.7" top="0.75" bottom="0.75" header="0.3" footer="0.3"/>
  <pageSetup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B1:G27"/>
  <sheetViews>
    <sheetView showZeros="0" tabSelected="1" zoomScale="85" zoomScaleNormal="85" zoomScaleSheetLayoutView="85" workbookViewId="0">
      <selection activeCell="F9" sqref="F9"/>
    </sheetView>
  </sheetViews>
  <sheetFormatPr defaultRowHeight="15" x14ac:dyDescent="0.2"/>
  <cols>
    <col min="1" max="1" width="9.140625" style="1"/>
    <col min="2" max="2" width="8.85546875" style="79" customWidth="1"/>
    <col min="3" max="3" width="56.28515625" style="99" customWidth="1"/>
    <col min="4" max="4" width="8.85546875" style="100" customWidth="1"/>
    <col min="5" max="5" width="14.28515625" style="101" customWidth="1"/>
    <col min="6" max="6" width="16.85546875" style="102" customWidth="1"/>
    <col min="7" max="7" width="19.7109375" style="102" customWidth="1"/>
    <col min="8" max="16384" width="9.140625" style="1"/>
  </cols>
  <sheetData>
    <row r="1" spans="2:7" x14ac:dyDescent="0.2">
      <c r="C1" s="80"/>
      <c r="D1" s="79"/>
      <c r="E1" s="81"/>
      <c r="F1" s="82"/>
      <c r="G1" s="82"/>
    </row>
    <row r="2" spans="2:7" x14ac:dyDescent="0.2">
      <c r="B2" s="119" t="s">
        <v>0</v>
      </c>
      <c r="C2" s="119"/>
      <c r="D2" s="119"/>
      <c r="E2" s="119"/>
      <c r="F2" s="119"/>
      <c r="G2" s="119"/>
    </row>
    <row r="3" spans="2:7" x14ac:dyDescent="0.2">
      <c r="B3" s="119" t="s">
        <v>47</v>
      </c>
      <c r="C3" s="119"/>
      <c r="D3" s="119"/>
      <c r="E3" s="119"/>
      <c r="F3" s="119"/>
      <c r="G3" s="119"/>
    </row>
    <row r="4" spans="2:7" ht="15.75" thickBot="1" x14ac:dyDescent="0.25">
      <c r="C4" s="79"/>
      <c r="D4" s="79"/>
      <c r="E4" s="81"/>
      <c r="F4" s="82"/>
      <c r="G4" s="82"/>
    </row>
    <row r="5" spans="2:7" ht="45" x14ac:dyDescent="0.2">
      <c r="B5" s="33" t="s">
        <v>2</v>
      </c>
      <c r="C5" s="34" t="s">
        <v>3</v>
      </c>
      <c r="D5" s="35" t="s">
        <v>4</v>
      </c>
      <c r="E5" s="83" t="s">
        <v>5</v>
      </c>
      <c r="F5" s="35" t="s">
        <v>6</v>
      </c>
      <c r="G5" s="36" t="s">
        <v>7</v>
      </c>
    </row>
    <row r="6" spans="2:7" ht="15.75" thickBot="1" x14ac:dyDescent="0.25">
      <c r="B6" s="84">
        <v>1</v>
      </c>
      <c r="C6" s="85">
        <v>2</v>
      </c>
      <c r="D6" s="86">
        <v>3</v>
      </c>
      <c r="E6" s="85">
        <v>4</v>
      </c>
      <c r="F6" s="86">
        <v>5</v>
      </c>
      <c r="G6" s="87">
        <v>6</v>
      </c>
    </row>
    <row r="7" spans="2:7" ht="30" customHeight="1" x14ac:dyDescent="0.2">
      <c r="B7" s="50" t="s">
        <v>31</v>
      </c>
      <c r="C7" s="42" t="s">
        <v>9</v>
      </c>
      <c r="D7" s="88"/>
      <c r="E7" s="89"/>
      <c r="F7" s="90"/>
      <c r="G7" s="91"/>
    </row>
    <row r="8" spans="2:7" ht="30" customHeight="1" x14ac:dyDescent="0.2">
      <c r="B8" s="92">
        <v>1</v>
      </c>
      <c r="C8" s="77" t="s">
        <v>96</v>
      </c>
      <c r="D8" s="93" t="s">
        <v>13</v>
      </c>
      <c r="E8" s="94">
        <v>21.83</v>
      </c>
      <c r="F8" s="95"/>
      <c r="G8" s="59">
        <f t="shared" ref="G8" si="0">ROUND(F8*E8,2)</f>
        <v>0</v>
      </c>
    </row>
    <row r="9" spans="2:7" ht="30" customHeight="1" x14ac:dyDescent="0.2">
      <c r="B9" s="92">
        <v>2</v>
      </c>
      <c r="C9" s="77" t="s">
        <v>97</v>
      </c>
      <c r="D9" s="93" t="s">
        <v>8</v>
      </c>
      <c r="E9" s="94">
        <v>218.33</v>
      </c>
      <c r="F9" s="95"/>
      <c r="G9" s="59">
        <f t="shared" ref="G9" si="1">ROUND(F9*E9,2)</f>
        <v>0</v>
      </c>
    </row>
    <row r="10" spans="2:7" ht="30" customHeight="1" x14ac:dyDescent="0.2">
      <c r="B10" s="47"/>
      <c r="C10" s="48" t="s">
        <v>98</v>
      </c>
      <c r="D10" s="49"/>
      <c r="E10" s="96"/>
      <c r="F10" s="97"/>
      <c r="G10" s="61">
        <f>SUBTOTAL(109,G8:G9)</f>
        <v>0</v>
      </c>
    </row>
    <row r="11" spans="2:7" ht="30" customHeight="1" x14ac:dyDescent="0.2">
      <c r="B11" s="50" t="s">
        <v>32</v>
      </c>
      <c r="C11" s="42" t="s">
        <v>99</v>
      </c>
      <c r="D11" s="88"/>
      <c r="E11" s="89"/>
      <c r="F11" s="90"/>
      <c r="G11" s="91"/>
    </row>
    <row r="12" spans="2:7" ht="72.75" customHeight="1" x14ac:dyDescent="0.2">
      <c r="B12" s="92">
        <v>3</v>
      </c>
      <c r="C12" s="77" t="s">
        <v>101</v>
      </c>
      <c r="D12" s="93" t="s">
        <v>13</v>
      </c>
      <c r="E12" s="94">
        <v>21.83</v>
      </c>
      <c r="F12" s="95"/>
      <c r="G12" s="59">
        <f t="shared" ref="G12" si="2">ROUND(F12*E12,2)</f>
        <v>0</v>
      </c>
    </row>
    <row r="13" spans="2:7" ht="30" customHeight="1" x14ac:dyDescent="0.2">
      <c r="B13" s="47"/>
      <c r="C13" s="48" t="s">
        <v>100</v>
      </c>
      <c r="D13" s="49"/>
      <c r="E13" s="96"/>
      <c r="F13" s="97"/>
      <c r="G13" s="61">
        <f>SUBTOTAL(109,G12:G12)</f>
        <v>0</v>
      </c>
    </row>
    <row r="14" spans="2:7" ht="30" customHeight="1" x14ac:dyDescent="0.2">
      <c r="B14" s="50" t="s">
        <v>34</v>
      </c>
      <c r="C14" s="42" t="s">
        <v>102</v>
      </c>
      <c r="D14" s="88"/>
      <c r="E14" s="89"/>
      <c r="F14" s="90"/>
      <c r="G14" s="91"/>
    </row>
    <row r="15" spans="2:7" ht="30" customHeight="1" x14ac:dyDescent="0.2">
      <c r="B15" s="92">
        <v>4</v>
      </c>
      <c r="C15" s="77" t="s">
        <v>104</v>
      </c>
      <c r="D15" s="93" t="s">
        <v>8</v>
      </c>
      <c r="E15" s="94">
        <v>247.44</v>
      </c>
      <c r="F15" s="95"/>
      <c r="G15" s="59">
        <f>ROUND(F15*E15,2)</f>
        <v>0</v>
      </c>
    </row>
    <row r="16" spans="2:7" ht="30" customHeight="1" x14ac:dyDescent="0.2">
      <c r="B16" s="92">
        <v>5</v>
      </c>
      <c r="C16" s="77" t="s">
        <v>105</v>
      </c>
      <c r="D16" s="93" t="s">
        <v>8</v>
      </c>
      <c r="E16" s="94">
        <v>276.44</v>
      </c>
      <c r="F16" s="95"/>
      <c r="G16" s="59">
        <f t="shared" ref="G16:G20" si="3">ROUND(F16*E16,2)</f>
        <v>0</v>
      </c>
    </row>
    <row r="17" spans="2:7" ht="33" customHeight="1" x14ac:dyDescent="0.2">
      <c r="B17" s="92">
        <v>6</v>
      </c>
      <c r="C17" s="77" t="s">
        <v>106</v>
      </c>
      <c r="D17" s="93" t="s">
        <v>13</v>
      </c>
      <c r="E17" s="94">
        <v>5.53</v>
      </c>
      <c r="F17" s="95"/>
      <c r="G17" s="59">
        <f t="shared" si="3"/>
        <v>0</v>
      </c>
    </row>
    <row r="18" spans="2:7" ht="30" customHeight="1" x14ac:dyDescent="0.2">
      <c r="B18" s="47"/>
      <c r="C18" s="48" t="s">
        <v>103</v>
      </c>
      <c r="D18" s="49"/>
      <c r="E18" s="96"/>
      <c r="F18" s="97"/>
      <c r="G18" s="61">
        <f>SUBTOTAL(109,G15:G17)</f>
        <v>0</v>
      </c>
    </row>
    <row r="19" spans="2:7" ht="30" customHeight="1" x14ac:dyDescent="0.2">
      <c r="B19" s="50" t="s">
        <v>35</v>
      </c>
      <c r="C19" s="42" t="s">
        <v>107</v>
      </c>
      <c r="D19" s="88"/>
      <c r="E19" s="89"/>
      <c r="F19" s="90"/>
      <c r="G19" s="91"/>
    </row>
    <row r="20" spans="2:7" ht="82.5" customHeight="1" x14ac:dyDescent="0.2">
      <c r="B20" s="92">
        <v>7</v>
      </c>
      <c r="C20" s="77" t="s">
        <v>109</v>
      </c>
      <c r="D20" s="93" t="s">
        <v>8</v>
      </c>
      <c r="E20" s="94">
        <v>29.11</v>
      </c>
      <c r="F20" s="95"/>
      <c r="G20" s="59">
        <f t="shared" si="3"/>
        <v>0</v>
      </c>
    </row>
    <row r="21" spans="2:7" ht="30" customHeight="1" x14ac:dyDescent="0.2">
      <c r="B21" s="47"/>
      <c r="C21" s="48" t="s">
        <v>108</v>
      </c>
      <c r="D21" s="49"/>
      <c r="E21" s="96"/>
      <c r="F21" s="97"/>
      <c r="G21" s="61">
        <f>SUBTOTAL(109,G20:G20)</f>
        <v>0</v>
      </c>
    </row>
    <row r="22" spans="2:7" ht="30" customHeight="1" x14ac:dyDescent="0.2">
      <c r="B22" s="50" t="s">
        <v>36</v>
      </c>
      <c r="C22" s="42" t="s">
        <v>110</v>
      </c>
      <c r="D22" s="88"/>
      <c r="E22" s="89"/>
      <c r="F22" s="90"/>
      <c r="G22" s="91"/>
    </row>
    <row r="23" spans="2:7" ht="35.25" customHeight="1" x14ac:dyDescent="0.2">
      <c r="B23" s="92">
        <v>8</v>
      </c>
      <c r="C23" s="77" t="s">
        <v>111</v>
      </c>
      <c r="D23" s="93" t="s">
        <v>8</v>
      </c>
      <c r="E23" s="94">
        <v>14.88</v>
      </c>
      <c r="F23" s="95"/>
      <c r="G23" s="59">
        <f t="shared" ref="G23:G26" si="4">ROUND(F23*E23,2)</f>
        <v>0</v>
      </c>
    </row>
    <row r="24" spans="2:7" ht="30" customHeight="1" x14ac:dyDescent="0.2">
      <c r="B24" s="92">
        <v>9</v>
      </c>
      <c r="C24" s="77" t="s">
        <v>112</v>
      </c>
      <c r="D24" s="93" t="s">
        <v>10</v>
      </c>
      <c r="E24" s="94">
        <v>59.5</v>
      </c>
      <c r="F24" s="95"/>
      <c r="G24" s="59">
        <f t="shared" si="4"/>
        <v>0</v>
      </c>
    </row>
    <row r="25" spans="2:7" ht="30" customHeight="1" x14ac:dyDescent="0.2">
      <c r="B25" s="92">
        <v>10</v>
      </c>
      <c r="C25" s="77" t="s">
        <v>113</v>
      </c>
      <c r="D25" s="93" t="s">
        <v>8</v>
      </c>
      <c r="E25" s="94">
        <v>60.28</v>
      </c>
      <c r="F25" s="95"/>
      <c r="G25" s="59">
        <f t="shared" si="4"/>
        <v>0</v>
      </c>
    </row>
    <row r="26" spans="2:7" ht="30" customHeight="1" thickBot="1" x14ac:dyDescent="0.25">
      <c r="B26" s="92">
        <v>11</v>
      </c>
      <c r="C26" s="77" t="s">
        <v>114</v>
      </c>
      <c r="D26" s="93" t="s">
        <v>8</v>
      </c>
      <c r="E26" s="94">
        <v>60.28</v>
      </c>
      <c r="F26" s="95"/>
      <c r="G26" s="59">
        <f t="shared" si="4"/>
        <v>0</v>
      </c>
    </row>
    <row r="27" spans="2:7" ht="30" customHeight="1" thickBot="1" x14ac:dyDescent="0.25">
      <c r="B27" s="120" t="s">
        <v>21</v>
      </c>
      <c r="C27" s="121"/>
      <c r="D27" s="121"/>
      <c r="E27" s="121"/>
      <c r="F27" s="122"/>
      <c r="G27" s="98">
        <f>SUBTOTAL(109,G8:G26)</f>
        <v>0</v>
      </c>
    </row>
  </sheetData>
  <sheetProtection algorithmName="SHA-512" hashValue="j6ZLoFLPoG6sjfBYxrw4hOi6N+aKCCGHxTxO4owm/tHDXFA5Ug1q5/GQuapJDAy3durV+MeRAeFpLDTEY4LyZQ==" saltValue="osOplWcCj8r4ANp7zbdD6A==" spinCount="100000" sheet="1" objects="1" scenarios="1" selectLockedCells="1"/>
  <mergeCells count="3">
    <mergeCell ref="B2:G2"/>
    <mergeCell ref="B3:G3"/>
    <mergeCell ref="B27:F27"/>
  </mergeCells>
  <pageMargins left="0.7" right="0.7" top="0.75" bottom="0.75" header="0.3" footer="0.3"/>
  <pageSetup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ZZK</vt:lpstr>
      <vt:lpstr>1) R.DROGOWE</vt:lpstr>
      <vt:lpstr>2) R.MOSTOWE</vt:lpstr>
      <vt:lpstr>'1) R.DROGOWE'!Obszar_wydruku</vt:lpstr>
      <vt:lpstr>'2) R.MOSTOWE'!Obszar_wydruku</vt:lpstr>
      <vt:lpstr>ZZK!Obszar_wydruku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2019-02-26T07:45:15Z</dcterms:modified>
</cp:coreProperties>
</file>