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wisniewski\Documents\CHODNIKI 2018\POLANKI, WITA STWOSZA, ORKANA\ORKANA\DO PRZETARGU\ZAŁ. 5 KOSZTORYS OFERTOWY\"/>
    </mc:Choice>
  </mc:AlternateContent>
  <bookViews>
    <workbookView xWindow="0" yWindow="0" windowWidth="28800" windowHeight="12435"/>
  </bookViews>
  <sheets>
    <sheet name="ul. Orkana" sheetId="1" r:id="rId1"/>
  </sheets>
  <definedNames>
    <definedName name="_xlnm.Print_Area" localSheetId="0">'ul. Orkana'!$B$1:$G$78</definedName>
    <definedName name="_xlnm.Print_Titles" localSheetId="0">'ul. Orkana'!$2:$6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8" i="1" l="1"/>
  <c r="G69" i="1" s="1"/>
  <c r="G65" i="1"/>
  <c r="G64" i="1"/>
  <c r="G63" i="1"/>
  <c r="G62" i="1"/>
  <c r="G61" i="1"/>
  <c r="G58" i="1"/>
  <c r="G57" i="1"/>
  <c r="G54" i="1"/>
  <c r="G53" i="1"/>
  <c r="G52" i="1"/>
  <c r="G51" i="1"/>
  <c r="G50" i="1"/>
  <c r="G49" i="1"/>
  <c r="G46" i="1"/>
  <c r="G45" i="1"/>
  <c r="G44" i="1"/>
  <c r="G43" i="1"/>
  <c r="G42" i="1"/>
  <c r="G41" i="1"/>
  <c r="G40" i="1"/>
  <c r="G37" i="1"/>
  <c r="G38" i="1" s="1"/>
  <c r="G34" i="1"/>
  <c r="G33" i="1"/>
  <c r="G32" i="1"/>
  <c r="G31" i="1"/>
  <c r="G30" i="1"/>
  <c r="G29" i="1"/>
  <c r="G26" i="1"/>
  <c r="G25" i="1"/>
  <c r="G24" i="1"/>
  <c r="G21" i="1"/>
  <c r="G20" i="1"/>
  <c r="G22" i="1" s="1"/>
  <c r="G17" i="1"/>
  <c r="G16" i="1"/>
  <c r="G15" i="1"/>
  <c r="G14" i="1"/>
  <c r="G13" i="1"/>
  <c r="G12" i="1"/>
  <c r="G11" i="1"/>
  <c r="G10" i="1"/>
  <c r="G9" i="1"/>
  <c r="G8" i="1"/>
  <c r="G27" i="1" l="1"/>
  <c r="G18" i="1"/>
  <c r="G55" i="1"/>
  <c r="G66" i="1"/>
  <c r="G59" i="1"/>
  <c r="G35" i="1"/>
  <c r="G47" i="1"/>
  <c r="G70" i="1" l="1"/>
  <c r="G71" i="1" s="1"/>
  <c r="G72" i="1" s="1"/>
</calcChain>
</file>

<file path=xl/sharedStrings.xml><?xml version="1.0" encoding="utf-8"?>
<sst xmlns="http://schemas.openxmlformats.org/spreadsheetml/2006/main" count="128" uniqueCount="92">
  <si>
    <t>KOSZTORYS OFERTOWY</t>
  </si>
  <si>
    <t>Lp.</t>
  </si>
  <si>
    <t>Opis</t>
  </si>
  <si>
    <t>Jedn. miary</t>
  </si>
  <si>
    <t>Ilość</t>
  </si>
  <si>
    <t>Cena jedn.
netto
zł</t>
  </si>
  <si>
    <t>Wartość
netto
zł</t>
  </si>
  <si>
    <t>I</t>
  </si>
  <si>
    <t>ROBOTY PRZYGOTOWAWCZE I ROZBIÓRKOWE</t>
  </si>
  <si>
    <t>Roboty pomiarowe przy liniowych robotach ziemnych</t>
  </si>
  <si>
    <t>km</t>
  </si>
  <si>
    <t>Rozbiórka istniejącej nawierzchni betonowej zjazdów wraz z podbudową</t>
  </si>
  <si>
    <t>m2</t>
  </si>
  <si>
    <t>Rozbiórka istniejącej nawierzchni zjazdów z kostki betonowej 10x20cm wraz z podbudową</t>
  </si>
  <si>
    <t>Rozbiórka istniejącej nawierzchni zjazdów z płyt betonowych typu trylinka wraz z podbudową</t>
  </si>
  <si>
    <t>Rozbiórka istniejącej nawierzchni chodnika i zjazdów z płyt betonowych 30x30cm wraz z podbudową</t>
  </si>
  <si>
    <t>Rozbiórka istniejącej nawierzchni zjazdów z kostki kamiennej z odwozem na składowisko GZDiZ</t>
  </si>
  <si>
    <t>Rozbiórka istniejącej nawierzchni zjazdów z płyt MEBA</t>
  </si>
  <si>
    <t>Rozbiórka istniejącej nawierzchni chodnika z płytek betonowych 50x50cm wraz z podbudową</t>
  </si>
  <si>
    <t xml:space="preserve">Rozbiórka obrzeży betonowych </t>
  </si>
  <si>
    <t>mb</t>
  </si>
  <si>
    <t>Wywóz materiału z rozbiórki samochodami samowyładowczymi na legalne składowisko lub składowisko GDZiZ wraz z kosztami utylizacji/składowania</t>
  </si>
  <si>
    <t>m3</t>
  </si>
  <si>
    <t>Razem dział: PRZYGOTOWAWCZE I ROZBIÓRKOWE</t>
  </si>
  <si>
    <t>II</t>
  </si>
  <si>
    <t>ROBOTY ZIEMNE</t>
  </si>
  <si>
    <t>Wykonanie koryta pod projektowane nawierzchnie  (średnia grubość 15cm)</t>
  </si>
  <si>
    <t>Wywóz materiału z wykopu samochodami samowyładowczymi na legalne składowisko wraz z kosztami utylizacji/składowania</t>
  </si>
  <si>
    <t>Razem dział: ROBOTY ZIEMNE</t>
  </si>
  <si>
    <t>III</t>
  </si>
  <si>
    <t>PODBUDOWY</t>
  </si>
  <si>
    <t>Profilowanie i zagęszczanie podłoża gruntowego</t>
  </si>
  <si>
    <t>Podbudowa  z kruszywa łamanego stabilizowanego mechanicznie 0/31,5 o gr. 15 cm</t>
  </si>
  <si>
    <t>Podbudowa  z kruszywa łamanego stabilizowanego mechanicznie 0/31,5 o gr. 20 cm</t>
  </si>
  <si>
    <t>Razem dział: PODBUDOWY</t>
  </si>
  <si>
    <t>IV</t>
  </si>
  <si>
    <t>NAWIERZCHNIE</t>
  </si>
  <si>
    <t>Wykonanie warstwy ścieralnej z kostki granitowej łupanej 4/6 koloru grafitowego  (spoinowana zaprawą na bazie cementu) na podsypce cementowo - piaskowej 1:4 gr. 5cm</t>
  </si>
  <si>
    <t>Wykonanie warstwy ścieralnej z kostki granitowej łupanej 9/11 koloru szarego (spoinowana zaprawą na bazie cementu) na podsypce cementowo - piaskowej 1:4 gr. 3cm</t>
  </si>
  <si>
    <t>Wykonanie warstwy ścieralnej z brukowca nieobrobionego spoinowanego cementem (pobranego z magazynu GZDiZ) na podsypce cementowo - piaskowej 1:4 gr. 3cm</t>
  </si>
  <si>
    <t>Wykonanie warstwy ścieralnej z płytek betonowych 20x20cm gr. 5cm koloru szarego z licem z kruszywa płukanego w układzie ukośnym z infułami na podsypce cementowo - piaskowej 1:4 gr. 5cm; Należy uwzględnić wykonanie infuł wzdłuż krawędzi chodnika - zgodnie z rysunkiem przekrojów konstrukcyjnych; Chodnik</t>
  </si>
  <si>
    <t>Wykonanie warstwy ścieralnej z płytek betonowych 20x20cm gr. 8cm koloru szarego z licem z kruszywa płukanego w układzie z przesunięciem na podsypce cementowo - piaskowej 1:4 gr. 5cm; Należy uwzględnić wykonanie infuł wzdłuż krawędzi chodnika - zgodnie z rysunkiem przekrojów konstrukcyjnych; Zjazd</t>
  </si>
  <si>
    <t>Wykonanie warstwy ścieralnej z płytek ostrzegawczych z wypustkami w kształcie stożka ściętego 35x35x8cm koloru żółtego na podsypce cem.-piask. 1:4 gr. 5cm w rejonie przejść dla pieszych;</t>
  </si>
  <si>
    <t>Razem dział: NAWIERZCHNIE</t>
  </si>
  <si>
    <t>V</t>
  </si>
  <si>
    <t>ELEMENTY ULIC</t>
  </si>
  <si>
    <t xml:space="preserve">Obrzeże kamienne 8x20cm na ławie betonowej C12/15 </t>
  </si>
  <si>
    <t>m</t>
  </si>
  <si>
    <t>Razem dział: ELEMENTY ULIC</t>
  </si>
  <si>
    <t>VI</t>
  </si>
  <si>
    <t>ZIELEŃ I UMOCNIENIE SKARP PŁYTAMI</t>
  </si>
  <si>
    <t>Rozścielenie ziemi urodzajnej ręczne z transportem taczkami na terenie płaskim na głebokość 30cm:</t>
  </si>
  <si>
    <t>Sadzenie drzew liściastych form naturalnych na terenie płaskim w gruncie kat. III z całkowitą zaprawą dołów; średnica/głębokość : 0.3 m</t>
  </si>
  <si>
    <t>szt.</t>
  </si>
  <si>
    <t>Sadzenie krzewów liściastych form naturalnych na terenie płaskim w gruncie kat. III z całkowitą zaprawą dołów; średnica/głębokość : 0.3 m</t>
  </si>
  <si>
    <t>Ręczne rozłozenie agrotkaniny oraz rościelenie kory ogrodniczej</t>
  </si>
  <si>
    <t>Pielęgnacja krzewów liściastych - 36 m-cy</t>
  </si>
  <si>
    <t>Pielęgnacja drzew liściastych form piennych - 36 m-cy</t>
  </si>
  <si>
    <t>Wykonanie krat zabezpieczających o wymiarach 2,0x2,0m wokół istniejących drzew</t>
  </si>
  <si>
    <t>Razem dział: ZIELEŃ I UMOCNIENIE SKARP PŁYTAMI</t>
  </si>
  <si>
    <t>VII</t>
  </si>
  <si>
    <t>OZNAKOWANIE</t>
  </si>
  <si>
    <t>Malowanie metodą grubowarstwową (białe)  - znak P-19 o dł. 74,8m - 8,99m2;</t>
  </si>
  <si>
    <t>Oznakowanie poziome do likwidacji</t>
  </si>
  <si>
    <t>Przestawienie istniejących znaków drogowych (słupek + 2 tabliczki)</t>
  </si>
  <si>
    <t>Ustawienie słupków stalowych ocynkowanych fi 60mm ustawionych na ławie betonowej C8/10</t>
  </si>
  <si>
    <t>Znaki typu D - małe pokryte folią typ II</t>
  </si>
  <si>
    <t>Tabliczki T - małe pokryte folią typ II</t>
  </si>
  <si>
    <t>Razem dział: OZNAKOWANIE</t>
  </si>
  <si>
    <t>VIII</t>
  </si>
  <si>
    <t>ELEMENTY MAŁEJ ARCHITEKTURY</t>
  </si>
  <si>
    <t>Ustawienie słupków stylizowanych (zgodnie z dokumentacją projektową)</t>
  </si>
  <si>
    <t>szt</t>
  </si>
  <si>
    <t>Ustawienie słupków trawnikowych drewnianych o wymiarach 120cm o średnicy 8cm (zgodnie z dokumentacją projektową)</t>
  </si>
  <si>
    <t>Razem dział: ELEMENTY MAŁEJ ARCHITEKTURY</t>
  </si>
  <si>
    <t>IX</t>
  </si>
  <si>
    <t>INNE</t>
  </si>
  <si>
    <t>Regulacja wysokościowa istniejących krawężników kamiennych na wysokość 2 lub 12cm względem istniejącej krawędzi jezdni ul. Orkana</t>
  </si>
  <si>
    <t>Regulacja wysokościowa studni</t>
  </si>
  <si>
    <t>Wypełnienie szczeliny pomiędzy projektowanym krawężnikiem a istniejącą krawędzią nawierzchni bitumiczne masą zalewową na długości 30mb  (przyjęto wymiar szczeliny 0,03m x 0,03m) przyjęto zużycie 1,125kg/1mb</t>
  </si>
  <si>
    <t>Ułożenie geowłókniny separacyjnej pod konstrukcję nawierzchni z otoczaków</t>
  </si>
  <si>
    <t>Ułożenie nawierzchni z otoczków frakcji 40/63 grubości 10cm na podsypce piaskowej 10cm</t>
  </si>
  <si>
    <t>Razem dział: INNE</t>
  </si>
  <si>
    <t>X</t>
  </si>
  <si>
    <t>kpl.</t>
  </si>
  <si>
    <t>Wartość kosztorysowa robót bez podatku VAT</t>
  </si>
  <si>
    <t>Podatk VAT 23%</t>
  </si>
  <si>
    <t>Wartość kosztorysowa robót  z podatkiem VAT</t>
  </si>
  <si>
    <t>4</t>
  </si>
  <si>
    <t>Tablice wg SIWZ</t>
  </si>
  <si>
    <t>Razem dział: Tablice wg SIWZ</t>
  </si>
  <si>
    <t xml:space="preserve">„Modernizacja chodników przy ul. Orkana w Gdańsku”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</si>
</sst>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0" x14ac:knownFonts="1">
    <font>
      <sz val="10"/>
      <name val="Arial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0" fontId="1" fillId="0" borderId="0" applyNumberFormat="0" applyFont="0" applyFill="0" applyBorder="0" applyAlignment="0" applyProtection="0">
      <alignment vertical="top"/>
    </xf>
  </cellStyleXfs>
  <cellXfs count="54">
    <xf numFmtId="0" fontId="0" fillId="0" borderId="0" xfId="0" applyAlignment="1"/>
    <xf numFmtId="0" fontId="1" fillId="0" borderId="0" xfId="2" applyNumberFormat="1" applyFont="1" applyFill="1" applyBorder="1" applyAlignment="1" applyProtection="1">
      <alignment vertical="top"/>
    </xf>
    <xf numFmtId="0" fontId="3" fillId="0" borderId="0" xfId="2" applyFont="1" applyAlignment="1" applyProtection="1">
      <alignment horizontal="center" vertical="center"/>
    </xf>
    <xf numFmtId="49" fontId="4" fillId="0" borderId="1" xfId="2" applyNumberFormat="1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43" fontId="4" fillId="0" borderId="2" xfId="1" applyFont="1" applyBorder="1" applyAlignment="1" applyProtection="1">
      <alignment horizontal="center" vertical="center" wrapText="1"/>
    </xf>
    <xf numFmtId="4" fontId="4" fillId="0" borderId="3" xfId="1" applyNumberFormat="1" applyFont="1" applyBorder="1" applyAlignment="1" applyProtection="1">
      <alignment horizontal="center" vertical="center" wrapText="1"/>
    </xf>
    <xf numFmtId="49" fontId="3" fillId="0" borderId="4" xfId="2" applyNumberFormat="1" applyFont="1" applyBorder="1" applyAlignment="1" applyProtection="1">
      <alignment horizontal="center" vertical="center" wrapText="1"/>
    </xf>
    <xf numFmtId="0" fontId="3" fillId="0" borderId="5" xfId="2" applyFont="1" applyBorder="1" applyAlignment="1" applyProtection="1">
      <alignment horizontal="center" vertical="center" wrapText="1"/>
    </xf>
    <xf numFmtId="49" fontId="3" fillId="0" borderId="5" xfId="2" applyNumberFormat="1" applyFont="1" applyBorder="1" applyAlignment="1" applyProtection="1">
      <alignment horizontal="center" vertical="center" wrapText="1"/>
    </xf>
    <xf numFmtId="0" fontId="3" fillId="0" borderId="6" xfId="2" applyFont="1" applyBorder="1" applyAlignment="1" applyProtection="1">
      <alignment horizontal="center" vertical="center"/>
    </xf>
    <xf numFmtId="1" fontId="5" fillId="0" borderId="7" xfId="2" applyNumberFormat="1" applyFont="1" applyFill="1" applyBorder="1" applyAlignment="1" applyProtection="1">
      <alignment horizontal="center" vertical="center"/>
    </xf>
    <xf numFmtId="0" fontId="5" fillId="0" borderId="8" xfId="2" applyNumberFormat="1" applyFont="1" applyFill="1" applyBorder="1" applyAlignment="1" applyProtection="1">
      <alignment vertical="center" wrapText="1"/>
    </xf>
    <xf numFmtId="43" fontId="5" fillId="0" borderId="8" xfId="1" applyFont="1" applyFill="1" applyBorder="1" applyAlignment="1" applyProtection="1">
      <alignment horizontal="center" vertical="center"/>
    </xf>
    <xf numFmtId="4" fontId="5" fillId="0" borderId="9" xfId="1" applyNumberFormat="1" applyFont="1" applyFill="1" applyBorder="1" applyAlignment="1" applyProtection="1">
      <alignment horizontal="center" vertical="center"/>
    </xf>
    <xf numFmtId="0" fontId="1" fillId="0" borderId="10" xfId="2" applyNumberFormat="1" applyFont="1" applyFill="1" applyBorder="1" applyAlignment="1" applyProtection="1">
      <alignment horizontal="center" vertical="center" wrapText="1"/>
    </xf>
    <xf numFmtId="0" fontId="1" fillId="0" borderId="11" xfId="2" applyNumberFormat="1" applyFont="1" applyFill="1" applyBorder="1" applyAlignment="1" applyProtection="1">
      <alignment vertical="center" wrapText="1"/>
    </xf>
    <xf numFmtId="43" fontId="1" fillId="0" borderId="11" xfId="1" applyFont="1" applyFill="1" applyBorder="1" applyAlignment="1" applyProtection="1">
      <alignment horizontal="center" vertical="center"/>
    </xf>
    <xf numFmtId="43" fontId="1" fillId="2" borderId="11" xfId="1" applyFont="1" applyFill="1" applyBorder="1" applyAlignment="1" applyProtection="1">
      <alignment horizontal="center" vertical="center"/>
      <protection locked="0"/>
    </xf>
    <xf numFmtId="4" fontId="1" fillId="0" borderId="12" xfId="1" applyNumberFormat="1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1" fillId="0" borderId="10" xfId="2" applyNumberFormat="1" applyFont="1" applyFill="1" applyBorder="1" applyAlignment="1" applyProtection="1">
      <alignment horizontal="center" vertical="center"/>
    </xf>
    <xf numFmtId="0" fontId="5" fillId="0" borderId="11" xfId="2" applyNumberFormat="1" applyFont="1" applyFill="1" applyBorder="1" applyAlignment="1" applyProtection="1">
      <alignment vertical="center" wrapText="1"/>
    </xf>
    <xf numFmtId="43" fontId="5" fillId="0" borderId="11" xfId="1" applyFont="1" applyFill="1" applyBorder="1" applyAlignment="1" applyProtection="1">
      <alignment horizontal="center" vertical="center"/>
    </xf>
    <xf numFmtId="4" fontId="5" fillId="0" borderId="12" xfId="1" applyNumberFormat="1" applyFont="1" applyFill="1" applyBorder="1" applyAlignment="1" applyProtection="1">
      <alignment horizontal="center" vertical="center"/>
    </xf>
    <xf numFmtId="49" fontId="5" fillId="0" borderId="10" xfId="2" applyNumberFormat="1" applyFont="1" applyFill="1" applyBorder="1" applyAlignment="1" applyProtection="1">
      <alignment horizontal="center" vertical="center"/>
    </xf>
    <xf numFmtId="0" fontId="5" fillId="0" borderId="10" xfId="2" applyNumberFormat="1" applyFont="1" applyFill="1" applyBorder="1" applyAlignment="1" applyProtection="1">
      <alignment horizontal="center" vertical="center"/>
    </xf>
    <xf numFmtId="1" fontId="5" fillId="0" borderId="10" xfId="2" applyNumberFormat="1" applyFont="1" applyFill="1" applyBorder="1" applyAlignment="1" applyProtection="1">
      <alignment horizontal="center" vertical="center"/>
    </xf>
    <xf numFmtId="0" fontId="0" fillId="0" borderId="11" xfId="0" applyNumberFormat="1" applyBorder="1" applyAlignment="1" applyProtection="1">
      <alignment horizontal="center" vertical="center" wrapText="1"/>
    </xf>
    <xf numFmtId="0" fontId="0" fillId="0" borderId="11" xfId="0" applyNumberFormat="1" applyBorder="1" applyAlignment="1" applyProtection="1">
      <alignment vertical="center" wrapText="1"/>
    </xf>
    <xf numFmtId="1" fontId="5" fillId="0" borderId="10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vertical="center" wrapText="1"/>
    </xf>
    <xf numFmtId="0" fontId="1" fillId="0" borderId="13" xfId="0" applyNumberFormat="1" applyFont="1" applyFill="1" applyBorder="1" applyAlignment="1" applyProtection="1">
      <alignment horizontal="center" vertical="center" wrapText="1"/>
    </xf>
    <xf numFmtId="4" fontId="8" fillId="0" borderId="17" xfId="1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horizontal="center" vertical="center"/>
    </xf>
    <xf numFmtId="0" fontId="1" fillId="0" borderId="0" xfId="2" applyNumberFormat="1" applyFont="1" applyFill="1" applyBorder="1" applyAlignment="1" applyProtection="1">
      <alignment vertical="center" wrapText="1"/>
    </xf>
    <xf numFmtId="43" fontId="1" fillId="0" borderId="0" xfId="1" applyFont="1" applyFill="1" applyBorder="1" applyAlignment="1" applyProtection="1">
      <alignment horizontal="center" vertical="center"/>
    </xf>
    <xf numFmtId="4" fontId="1" fillId="0" borderId="0" xfId="1" applyNumberFormat="1" applyFont="1" applyFill="1" applyBorder="1" applyAlignment="1" applyProtection="1">
      <alignment horizontal="center" vertical="center"/>
    </xf>
    <xf numFmtId="0" fontId="9" fillId="0" borderId="0" xfId="2" applyNumberFormat="1" applyFont="1" applyFill="1" applyBorder="1" applyAlignment="1" applyProtection="1"/>
    <xf numFmtId="43" fontId="3" fillId="0" borderId="0" xfId="1" applyFont="1" applyAlignment="1" applyProtection="1">
      <alignment horizontal="center" vertical="center"/>
    </xf>
    <xf numFmtId="43" fontId="4" fillId="0" borderId="2" xfId="1" applyFont="1" applyBorder="1" applyAlignment="1" applyProtection="1">
      <alignment horizontal="center" vertical="center"/>
    </xf>
    <xf numFmtId="43" fontId="5" fillId="0" borderId="8" xfId="1" applyFont="1" applyFill="1" applyBorder="1" applyAlignment="1" applyProtection="1">
      <alignment vertical="center"/>
    </xf>
    <xf numFmtId="43" fontId="1" fillId="0" borderId="11" xfId="1" applyFont="1" applyFill="1" applyBorder="1" applyAlignment="1" applyProtection="1">
      <alignment vertical="center"/>
    </xf>
    <xf numFmtId="43" fontId="6" fillId="0" borderId="11" xfId="1" applyFont="1" applyFill="1" applyBorder="1" applyAlignment="1" applyProtection="1">
      <alignment horizontal="right" vertical="center"/>
    </xf>
    <xf numFmtId="43" fontId="5" fillId="0" borderId="11" xfId="1" applyFont="1" applyFill="1" applyBorder="1" applyAlignment="1" applyProtection="1">
      <alignment vertical="center"/>
    </xf>
    <xf numFmtId="43" fontId="0" fillId="0" borderId="11" xfId="1" applyFont="1" applyBorder="1" applyAlignment="1" applyProtection="1">
      <alignment vertical="center" wrapText="1"/>
    </xf>
    <xf numFmtId="43" fontId="1" fillId="0" borderId="0" xfId="1" applyFont="1" applyFill="1" applyBorder="1" applyAlignment="1" applyProtection="1">
      <alignment vertical="center"/>
    </xf>
    <xf numFmtId="0" fontId="2" fillId="0" borderId="0" xfId="2" applyFont="1" applyAlignment="1" applyProtection="1">
      <alignment horizontal="center" vertical="center"/>
    </xf>
    <xf numFmtId="0" fontId="3" fillId="0" borderId="0" xfId="2" applyFont="1" applyAlignment="1" applyProtection="1">
      <alignment horizontal="center" vertical="center"/>
    </xf>
    <xf numFmtId="0" fontId="7" fillId="0" borderId="14" xfId="0" applyFont="1" applyBorder="1" applyAlignment="1" applyProtection="1">
      <alignment horizontal="right" vertical="center" wrapText="1"/>
    </xf>
    <xf numFmtId="0" fontId="7" fillId="0" borderId="15" xfId="0" applyFont="1" applyBorder="1" applyAlignment="1" applyProtection="1">
      <alignment horizontal="right" vertical="center" wrapText="1"/>
    </xf>
    <xf numFmtId="0" fontId="7" fillId="0" borderId="16" xfId="0" applyFont="1" applyBorder="1" applyAlignment="1" applyProtection="1">
      <alignment horizontal="right" vertical="center" wrapText="1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76"/>
  <sheetViews>
    <sheetView showZeros="0" tabSelected="1" zoomScaleNormal="100" workbookViewId="0">
      <selection activeCell="F16" sqref="F16"/>
    </sheetView>
  </sheetViews>
  <sheetFormatPr defaultRowHeight="12.75" x14ac:dyDescent="0.2"/>
  <cols>
    <col min="1" max="1" width="9.140625" style="1"/>
    <col min="2" max="2" width="5" style="36" customWidth="1"/>
    <col min="3" max="3" width="68.5703125" style="37" customWidth="1"/>
    <col min="4" max="4" width="13" style="38" customWidth="1"/>
    <col min="5" max="5" width="14.140625" style="48" customWidth="1"/>
    <col min="6" max="6" width="15.85546875" style="38" customWidth="1"/>
    <col min="7" max="7" width="16.42578125" style="39" customWidth="1"/>
    <col min="8" max="16384" width="9.140625" style="1"/>
  </cols>
  <sheetData>
    <row r="2" spans="2:8" ht="30" customHeight="1" x14ac:dyDescent="0.2">
      <c r="B2" s="49" t="s">
        <v>0</v>
      </c>
      <c r="C2" s="49"/>
      <c r="D2" s="49"/>
      <c r="E2" s="49"/>
      <c r="F2" s="49"/>
      <c r="G2" s="49"/>
      <c r="H2" s="49"/>
    </row>
    <row r="3" spans="2:8" ht="30" customHeight="1" x14ac:dyDescent="0.2">
      <c r="B3" s="50" t="s">
        <v>91</v>
      </c>
      <c r="C3" s="50"/>
      <c r="D3" s="50"/>
      <c r="E3" s="50"/>
      <c r="F3" s="50"/>
      <c r="G3" s="50"/>
    </row>
    <row r="4" spans="2:8" ht="30" customHeight="1" thickBot="1" x14ac:dyDescent="0.25">
      <c r="B4" s="2"/>
      <c r="C4" s="2"/>
      <c r="D4" s="2"/>
      <c r="E4" s="41"/>
      <c r="F4" s="2"/>
      <c r="G4" s="2"/>
    </row>
    <row r="5" spans="2:8" ht="36" x14ac:dyDescent="0.2">
      <c r="B5" s="3" t="s">
        <v>1</v>
      </c>
      <c r="C5" s="4" t="s">
        <v>2</v>
      </c>
      <c r="D5" s="5" t="s">
        <v>3</v>
      </c>
      <c r="E5" s="42" t="s">
        <v>4</v>
      </c>
      <c r="F5" s="5" t="s">
        <v>5</v>
      </c>
      <c r="G5" s="6" t="s">
        <v>6</v>
      </c>
    </row>
    <row r="6" spans="2:8" ht="15" customHeight="1" thickBot="1" x14ac:dyDescent="0.25">
      <c r="B6" s="7">
        <v>1</v>
      </c>
      <c r="C6" s="8">
        <v>2</v>
      </c>
      <c r="D6" s="9">
        <v>3</v>
      </c>
      <c r="E6" s="9" t="s">
        <v>88</v>
      </c>
      <c r="F6" s="9">
        <v>5</v>
      </c>
      <c r="G6" s="10">
        <v>6</v>
      </c>
    </row>
    <row r="7" spans="2:8" ht="35.1" customHeight="1" x14ac:dyDescent="0.2">
      <c r="B7" s="11" t="s">
        <v>7</v>
      </c>
      <c r="C7" s="12" t="s">
        <v>8</v>
      </c>
      <c r="D7" s="13"/>
      <c r="E7" s="43"/>
      <c r="F7" s="13"/>
      <c r="G7" s="14"/>
    </row>
    <row r="8" spans="2:8" ht="35.1" customHeight="1" x14ac:dyDescent="0.2">
      <c r="B8" s="15">
        <v>1</v>
      </c>
      <c r="C8" s="16" t="s">
        <v>9</v>
      </c>
      <c r="D8" s="17" t="s">
        <v>10</v>
      </c>
      <c r="E8" s="44">
        <v>0.49</v>
      </c>
      <c r="F8" s="18"/>
      <c r="G8" s="19">
        <f>ROUND(F8*E8,2)</f>
        <v>0</v>
      </c>
    </row>
    <row r="9" spans="2:8" ht="37.5" customHeight="1" x14ac:dyDescent="0.2">
      <c r="B9" s="15">
        <v>2</v>
      </c>
      <c r="C9" s="16" t="s">
        <v>11</v>
      </c>
      <c r="D9" s="20" t="s">
        <v>12</v>
      </c>
      <c r="E9" s="45">
        <v>8</v>
      </c>
      <c r="F9" s="18"/>
      <c r="G9" s="19">
        <f t="shared" ref="G9:G17" si="0">ROUND(F9*E9,2)</f>
        <v>0</v>
      </c>
    </row>
    <row r="10" spans="2:8" ht="35.1" customHeight="1" x14ac:dyDescent="0.2">
      <c r="B10" s="15">
        <v>3</v>
      </c>
      <c r="C10" s="16" t="s">
        <v>13</v>
      </c>
      <c r="D10" s="20" t="s">
        <v>12</v>
      </c>
      <c r="E10" s="45">
        <v>100</v>
      </c>
      <c r="F10" s="18"/>
      <c r="G10" s="19">
        <f t="shared" si="0"/>
        <v>0</v>
      </c>
    </row>
    <row r="11" spans="2:8" ht="35.1" customHeight="1" x14ac:dyDescent="0.2">
      <c r="B11" s="15">
        <v>4</v>
      </c>
      <c r="C11" s="16" t="s">
        <v>14</v>
      </c>
      <c r="D11" s="20" t="s">
        <v>12</v>
      </c>
      <c r="E11" s="45">
        <v>13</v>
      </c>
      <c r="F11" s="18"/>
      <c r="G11" s="19">
        <f t="shared" si="0"/>
        <v>0</v>
      </c>
    </row>
    <row r="12" spans="2:8" ht="35.1" customHeight="1" x14ac:dyDescent="0.2">
      <c r="B12" s="15">
        <v>5</v>
      </c>
      <c r="C12" s="16" t="s">
        <v>15</v>
      </c>
      <c r="D12" s="20" t="s">
        <v>12</v>
      </c>
      <c r="E12" s="45">
        <v>42</v>
      </c>
      <c r="F12" s="18"/>
      <c r="G12" s="19">
        <f t="shared" si="0"/>
        <v>0</v>
      </c>
    </row>
    <row r="13" spans="2:8" ht="35.1" customHeight="1" x14ac:dyDescent="0.2">
      <c r="B13" s="15">
        <v>6</v>
      </c>
      <c r="C13" s="16" t="s">
        <v>16</v>
      </c>
      <c r="D13" s="20" t="s">
        <v>12</v>
      </c>
      <c r="E13" s="45">
        <v>11</v>
      </c>
      <c r="F13" s="18"/>
      <c r="G13" s="19">
        <f t="shared" si="0"/>
        <v>0</v>
      </c>
    </row>
    <row r="14" spans="2:8" ht="35.1" customHeight="1" x14ac:dyDescent="0.2">
      <c r="B14" s="15">
        <v>7</v>
      </c>
      <c r="C14" s="16" t="s">
        <v>17</v>
      </c>
      <c r="D14" s="20" t="s">
        <v>12</v>
      </c>
      <c r="E14" s="45">
        <v>46</v>
      </c>
      <c r="F14" s="18"/>
      <c r="G14" s="19">
        <f t="shared" si="0"/>
        <v>0</v>
      </c>
    </row>
    <row r="15" spans="2:8" ht="35.1" customHeight="1" x14ac:dyDescent="0.2">
      <c r="B15" s="15">
        <v>8</v>
      </c>
      <c r="C15" s="16" t="s">
        <v>18</v>
      </c>
      <c r="D15" s="20" t="s">
        <v>12</v>
      </c>
      <c r="E15" s="45">
        <v>472</v>
      </c>
      <c r="F15" s="18"/>
      <c r="G15" s="19">
        <f t="shared" si="0"/>
        <v>0</v>
      </c>
    </row>
    <row r="16" spans="2:8" ht="35.1" customHeight="1" x14ac:dyDescent="0.2">
      <c r="B16" s="15">
        <v>9</v>
      </c>
      <c r="C16" s="16" t="s">
        <v>19</v>
      </c>
      <c r="D16" s="20" t="s">
        <v>20</v>
      </c>
      <c r="E16" s="45">
        <v>472</v>
      </c>
      <c r="F16" s="18"/>
      <c r="G16" s="19">
        <f t="shared" si="0"/>
        <v>0</v>
      </c>
    </row>
    <row r="17" spans="2:7" ht="35.1" customHeight="1" x14ac:dyDescent="0.2">
      <c r="B17" s="15">
        <v>10</v>
      </c>
      <c r="C17" s="16" t="s">
        <v>21</v>
      </c>
      <c r="D17" s="20" t="s">
        <v>22</v>
      </c>
      <c r="E17" s="45">
        <v>71.59</v>
      </c>
      <c r="F17" s="18"/>
      <c r="G17" s="19">
        <f t="shared" si="0"/>
        <v>0</v>
      </c>
    </row>
    <row r="18" spans="2:7" ht="35.1" customHeight="1" x14ac:dyDescent="0.2">
      <c r="B18" s="21"/>
      <c r="C18" s="22" t="s">
        <v>23</v>
      </c>
      <c r="D18" s="23"/>
      <c r="E18" s="46"/>
      <c r="F18" s="23"/>
      <c r="G18" s="24">
        <f>SUBTOTAL(109,G8:G17)</f>
        <v>0</v>
      </c>
    </row>
    <row r="19" spans="2:7" ht="35.1" customHeight="1" x14ac:dyDescent="0.2">
      <c r="B19" s="25" t="s">
        <v>24</v>
      </c>
      <c r="C19" s="22" t="s">
        <v>25</v>
      </c>
      <c r="D19" s="17"/>
      <c r="E19" s="44"/>
      <c r="F19" s="23"/>
      <c r="G19" s="24"/>
    </row>
    <row r="20" spans="2:7" ht="35.1" customHeight="1" x14ac:dyDescent="0.2">
      <c r="B20" s="21">
        <v>11</v>
      </c>
      <c r="C20" s="16" t="s">
        <v>26</v>
      </c>
      <c r="D20" s="17" t="s">
        <v>12</v>
      </c>
      <c r="E20" s="44">
        <v>1244</v>
      </c>
      <c r="F20" s="18"/>
      <c r="G20" s="19">
        <f t="shared" ref="G20" si="1">ROUND(F20*E20,2)</f>
        <v>0</v>
      </c>
    </row>
    <row r="21" spans="2:7" ht="35.1" customHeight="1" x14ac:dyDescent="0.2">
      <c r="B21" s="21">
        <v>12</v>
      </c>
      <c r="C21" s="16" t="s">
        <v>27</v>
      </c>
      <c r="D21" s="17" t="s">
        <v>22</v>
      </c>
      <c r="E21" s="44">
        <v>186.6</v>
      </c>
      <c r="F21" s="18"/>
      <c r="G21" s="19">
        <f>ROUND(F21*E21,2)</f>
        <v>0</v>
      </c>
    </row>
    <row r="22" spans="2:7" ht="35.1" customHeight="1" x14ac:dyDescent="0.2">
      <c r="B22" s="21"/>
      <c r="C22" s="22" t="s">
        <v>28</v>
      </c>
      <c r="D22" s="23"/>
      <c r="E22" s="46"/>
      <c r="F22" s="23"/>
      <c r="G22" s="24">
        <f>SUBTOTAL(109,G20:G21)</f>
        <v>0</v>
      </c>
    </row>
    <row r="23" spans="2:7" ht="35.1" customHeight="1" x14ac:dyDescent="0.2">
      <c r="B23" s="26" t="s">
        <v>29</v>
      </c>
      <c r="C23" s="22" t="s">
        <v>30</v>
      </c>
      <c r="D23" s="23"/>
      <c r="E23" s="46"/>
      <c r="F23" s="23"/>
      <c r="G23" s="19"/>
    </row>
    <row r="24" spans="2:7" ht="35.1" customHeight="1" x14ac:dyDescent="0.2">
      <c r="B24" s="15">
        <v>13</v>
      </c>
      <c r="C24" s="16" t="s">
        <v>31</v>
      </c>
      <c r="D24" s="17" t="s">
        <v>12</v>
      </c>
      <c r="E24" s="44">
        <v>1244</v>
      </c>
      <c r="F24" s="18"/>
      <c r="G24" s="19">
        <f t="shared" ref="G24:G26" si="2">ROUND(F24*E24,2)</f>
        <v>0</v>
      </c>
    </row>
    <row r="25" spans="2:7" ht="35.1" customHeight="1" x14ac:dyDescent="0.2">
      <c r="B25" s="15">
        <v>14</v>
      </c>
      <c r="C25" s="16" t="s">
        <v>32</v>
      </c>
      <c r="D25" s="17" t="s">
        <v>12</v>
      </c>
      <c r="E25" s="44">
        <v>816</v>
      </c>
      <c r="F25" s="18"/>
      <c r="G25" s="19">
        <f>ROUND(F25*E25,2)</f>
        <v>0</v>
      </c>
    </row>
    <row r="26" spans="2:7" ht="35.1" customHeight="1" x14ac:dyDescent="0.2">
      <c r="B26" s="15">
        <v>15</v>
      </c>
      <c r="C26" s="16" t="s">
        <v>33</v>
      </c>
      <c r="D26" s="17" t="s">
        <v>12</v>
      </c>
      <c r="E26" s="44">
        <v>428</v>
      </c>
      <c r="F26" s="18"/>
      <c r="G26" s="19">
        <f t="shared" si="2"/>
        <v>0</v>
      </c>
    </row>
    <row r="27" spans="2:7" ht="35.1" customHeight="1" x14ac:dyDescent="0.2">
      <c r="B27" s="15"/>
      <c r="C27" s="22" t="s">
        <v>34</v>
      </c>
      <c r="D27" s="23"/>
      <c r="E27" s="46"/>
      <c r="F27" s="23"/>
      <c r="G27" s="24">
        <f>SUBTOTAL(109,G24:G26)</f>
        <v>0</v>
      </c>
    </row>
    <row r="28" spans="2:7" ht="35.1" customHeight="1" x14ac:dyDescent="0.2">
      <c r="B28" s="27" t="s">
        <v>35</v>
      </c>
      <c r="C28" s="22" t="s">
        <v>36</v>
      </c>
      <c r="D28" s="23"/>
      <c r="E28" s="46"/>
      <c r="F28" s="23"/>
      <c r="G28" s="24"/>
    </row>
    <row r="29" spans="2:7" ht="56.25" customHeight="1" x14ac:dyDescent="0.2">
      <c r="B29" s="15">
        <v>16</v>
      </c>
      <c r="C29" s="16" t="s">
        <v>37</v>
      </c>
      <c r="D29" s="17" t="s">
        <v>12</v>
      </c>
      <c r="E29" s="44">
        <v>154</v>
      </c>
      <c r="F29" s="18"/>
      <c r="G29" s="19">
        <f t="shared" ref="G29:G34" si="3">ROUND(F29*E29,2)</f>
        <v>0</v>
      </c>
    </row>
    <row r="30" spans="2:7" ht="50.25" customHeight="1" x14ac:dyDescent="0.2">
      <c r="B30" s="15">
        <v>17</v>
      </c>
      <c r="C30" s="16" t="s">
        <v>38</v>
      </c>
      <c r="D30" s="17" t="s">
        <v>12</v>
      </c>
      <c r="E30" s="44">
        <v>168</v>
      </c>
      <c r="F30" s="18"/>
      <c r="G30" s="19">
        <f t="shared" si="3"/>
        <v>0</v>
      </c>
    </row>
    <row r="31" spans="2:7" ht="45.75" customHeight="1" x14ac:dyDescent="0.2">
      <c r="B31" s="15">
        <v>18</v>
      </c>
      <c r="C31" s="16" t="s">
        <v>39</v>
      </c>
      <c r="D31" s="17" t="s">
        <v>12</v>
      </c>
      <c r="E31" s="44">
        <v>146</v>
      </c>
      <c r="F31" s="18"/>
      <c r="G31" s="19">
        <f t="shared" si="3"/>
        <v>0</v>
      </c>
    </row>
    <row r="32" spans="2:7" ht="69" customHeight="1" x14ac:dyDescent="0.2">
      <c r="B32" s="15">
        <v>19</v>
      </c>
      <c r="C32" s="16" t="s">
        <v>40</v>
      </c>
      <c r="D32" s="17" t="s">
        <v>12</v>
      </c>
      <c r="E32" s="44">
        <v>654</v>
      </c>
      <c r="F32" s="18"/>
      <c r="G32" s="19">
        <f t="shared" si="3"/>
        <v>0</v>
      </c>
    </row>
    <row r="33" spans="2:7" ht="61.5" customHeight="1" x14ac:dyDescent="0.2">
      <c r="B33" s="15">
        <v>20</v>
      </c>
      <c r="C33" s="16" t="s">
        <v>41</v>
      </c>
      <c r="D33" s="17" t="s">
        <v>12</v>
      </c>
      <c r="E33" s="44">
        <v>114</v>
      </c>
      <c r="F33" s="18"/>
      <c r="G33" s="19">
        <f t="shared" si="3"/>
        <v>0</v>
      </c>
    </row>
    <row r="34" spans="2:7" ht="51" customHeight="1" x14ac:dyDescent="0.2">
      <c r="B34" s="15">
        <v>21</v>
      </c>
      <c r="C34" s="16" t="s">
        <v>42</v>
      </c>
      <c r="D34" s="17" t="s">
        <v>12</v>
      </c>
      <c r="E34" s="44">
        <v>8</v>
      </c>
      <c r="F34" s="18"/>
      <c r="G34" s="19">
        <f t="shared" si="3"/>
        <v>0</v>
      </c>
    </row>
    <row r="35" spans="2:7" ht="35.1" customHeight="1" x14ac:dyDescent="0.2">
      <c r="B35" s="21"/>
      <c r="C35" s="22" t="s">
        <v>43</v>
      </c>
      <c r="D35" s="23"/>
      <c r="E35" s="46"/>
      <c r="F35" s="23"/>
      <c r="G35" s="24">
        <f>SUBTOTAL(109,G29:G34)</f>
        <v>0</v>
      </c>
    </row>
    <row r="36" spans="2:7" ht="35.1" customHeight="1" x14ac:dyDescent="0.2">
      <c r="B36" s="27" t="s">
        <v>44</v>
      </c>
      <c r="C36" s="22" t="s">
        <v>45</v>
      </c>
      <c r="D36" s="23"/>
      <c r="E36" s="46"/>
      <c r="F36" s="23"/>
      <c r="G36" s="19"/>
    </row>
    <row r="37" spans="2:7" ht="41.25" customHeight="1" x14ac:dyDescent="0.2">
      <c r="B37" s="15">
        <v>22</v>
      </c>
      <c r="C37" s="16" t="s">
        <v>46</v>
      </c>
      <c r="D37" s="17" t="s">
        <v>47</v>
      </c>
      <c r="E37" s="44">
        <v>817</v>
      </c>
      <c r="F37" s="18"/>
      <c r="G37" s="19">
        <f t="shared" ref="G37" si="4">ROUND(F37*E37,2)</f>
        <v>0</v>
      </c>
    </row>
    <row r="38" spans="2:7" ht="35.1" customHeight="1" x14ac:dyDescent="0.2">
      <c r="B38" s="21"/>
      <c r="C38" s="22" t="s">
        <v>48</v>
      </c>
      <c r="D38" s="23"/>
      <c r="E38" s="46"/>
      <c r="F38" s="23"/>
      <c r="G38" s="24">
        <f>SUBTOTAL(109,G37:G37)</f>
        <v>0</v>
      </c>
    </row>
    <row r="39" spans="2:7" ht="35.1" customHeight="1" x14ac:dyDescent="0.2">
      <c r="B39" s="27" t="s">
        <v>49</v>
      </c>
      <c r="C39" s="22" t="s">
        <v>50</v>
      </c>
      <c r="D39" s="23"/>
      <c r="E39" s="46"/>
      <c r="F39" s="23"/>
      <c r="G39" s="19"/>
    </row>
    <row r="40" spans="2:7" ht="35.1" customHeight="1" x14ac:dyDescent="0.2">
      <c r="B40" s="15">
        <v>23</v>
      </c>
      <c r="C40" s="16" t="s">
        <v>51</v>
      </c>
      <c r="D40" s="17" t="s">
        <v>22</v>
      </c>
      <c r="E40" s="44">
        <v>163.80000000000001</v>
      </c>
      <c r="F40" s="18"/>
      <c r="G40" s="19">
        <f t="shared" ref="G40:G46" si="5">ROUND(F40*E40,2)</f>
        <v>0</v>
      </c>
    </row>
    <row r="41" spans="2:7" ht="35.1" customHeight="1" x14ac:dyDescent="0.2">
      <c r="B41" s="15">
        <v>24</v>
      </c>
      <c r="C41" s="16" t="s">
        <v>52</v>
      </c>
      <c r="D41" s="17" t="s">
        <v>53</v>
      </c>
      <c r="E41" s="44">
        <v>12</v>
      </c>
      <c r="F41" s="18"/>
      <c r="G41" s="19">
        <f t="shared" si="5"/>
        <v>0</v>
      </c>
    </row>
    <row r="42" spans="2:7" ht="35.1" customHeight="1" x14ac:dyDescent="0.2">
      <c r="B42" s="15">
        <v>25</v>
      </c>
      <c r="C42" s="16" t="s">
        <v>54</v>
      </c>
      <c r="D42" s="17" t="s">
        <v>53</v>
      </c>
      <c r="E42" s="44">
        <v>990</v>
      </c>
      <c r="F42" s="18"/>
      <c r="G42" s="19">
        <f t="shared" si="5"/>
        <v>0</v>
      </c>
    </row>
    <row r="43" spans="2:7" ht="35.1" customHeight="1" x14ac:dyDescent="0.2">
      <c r="B43" s="15">
        <v>26</v>
      </c>
      <c r="C43" s="16" t="s">
        <v>55</v>
      </c>
      <c r="D43" s="17" t="s">
        <v>12</v>
      </c>
      <c r="E43" s="44">
        <v>262</v>
      </c>
      <c r="F43" s="18"/>
      <c r="G43" s="19">
        <f t="shared" si="5"/>
        <v>0</v>
      </c>
    </row>
    <row r="44" spans="2:7" ht="35.1" customHeight="1" x14ac:dyDescent="0.2">
      <c r="B44" s="15">
        <v>27</v>
      </c>
      <c r="C44" s="16" t="s">
        <v>56</v>
      </c>
      <c r="D44" s="17" t="s">
        <v>53</v>
      </c>
      <c r="E44" s="44">
        <v>990</v>
      </c>
      <c r="F44" s="18"/>
      <c r="G44" s="19">
        <f t="shared" si="5"/>
        <v>0</v>
      </c>
    </row>
    <row r="45" spans="2:7" ht="35.1" customHeight="1" x14ac:dyDescent="0.2">
      <c r="B45" s="15">
        <v>28</v>
      </c>
      <c r="C45" s="16" t="s">
        <v>57</v>
      </c>
      <c r="D45" s="17" t="s">
        <v>53</v>
      </c>
      <c r="E45" s="44">
        <v>12</v>
      </c>
      <c r="F45" s="18"/>
      <c r="G45" s="19">
        <f t="shared" si="5"/>
        <v>0</v>
      </c>
    </row>
    <row r="46" spans="2:7" ht="35.1" customHeight="1" x14ac:dyDescent="0.2">
      <c r="B46" s="15">
        <v>29</v>
      </c>
      <c r="C46" s="16" t="s">
        <v>58</v>
      </c>
      <c r="D46" s="17" t="s">
        <v>53</v>
      </c>
      <c r="E46" s="44">
        <v>3</v>
      </c>
      <c r="F46" s="18"/>
      <c r="G46" s="19">
        <f t="shared" si="5"/>
        <v>0</v>
      </c>
    </row>
    <row r="47" spans="2:7" ht="35.1" customHeight="1" x14ac:dyDescent="0.2">
      <c r="B47" s="15"/>
      <c r="C47" s="22" t="s">
        <v>59</v>
      </c>
      <c r="D47" s="23"/>
      <c r="E47" s="46"/>
      <c r="F47" s="23"/>
      <c r="G47" s="24">
        <f>SUBTOTAL(109,G40:G46)</f>
        <v>0</v>
      </c>
    </row>
    <row r="48" spans="2:7" ht="35.1" customHeight="1" x14ac:dyDescent="0.2">
      <c r="B48" s="27" t="s">
        <v>60</v>
      </c>
      <c r="C48" s="22" t="s">
        <v>61</v>
      </c>
      <c r="D48" s="23"/>
      <c r="E48" s="46"/>
      <c r="F48" s="23"/>
      <c r="G48" s="19"/>
    </row>
    <row r="49" spans="2:7" ht="35.1" customHeight="1" x14ac:dyDescent="0.2">
      <c r="B49" s="15">
        <v>30</v>
      </c>
      <c r="C49" s="16" t="s">
        <v>62</v>
      </c>
      <c r="D49" s="28" t="s">
        <v>12</v>
      </c>
      <c r="E49" s="47">
        <v>8.99</v>
      </c>
      <c r="F49" s="18"/>
      <c r="G49" s="19">
        <f t="shared" ref="G49:G54" si="6">ROUND(F49*E49,2)</f>
        <v>0</v>
      </c>
    </row>
    <row r="50" spans="2:7" ht="35.1" customHeight="1" x14ac:dyDescent="0.2">
      <c r="B50" s="15">
        <v>31</v>
      </c>
      <c r="C50" s="16" t="s">
        <v>63</v>
      </c>
      <c r="D50" s="28" t="s">
        <v>12</v>
      </c>
      <c r="E50" s="47">
        <v>2.1</v>
      </c>
      <c r="F50" s="18"/>
      <c r="G50" s="19">
        <f t="shared" si="6"/>
        <v>0</v>
      </c>
    </row>
    <row r="51" spans="2:7" ht="35.1" customHeight="1" x14ac:dyDescent="0.2">
      <c r="B51" s="15">
        <v>32</v>
      </c>
      <c r="C51" s="29" t="s">
        <v>64</v>
      </c>
      <c r="D51" s="28" t="s">
        <v>53</v>
      </c>
      <c r="E51" s="47">
        <v>1</v>
      </c>
      <c r="F51" s="18"/>
      <c r="G51" s="19">
        <f t="shared" si="6"/>
        <v>0</v>
      </c>
    </row>
    <row r="52" spans="2:7" ht="35.1" customHeight="1" x14ac:dyDescent="0.2">
      <c r="B52" s="15">
        <v>33</v>
      </c>
      <c r="C52" s="29" t="s">
        <v>65</v>
      </c>
      <c r="D52" s="28" t="s">
        <v>53</v>
      </c>
      <c r="E52" s="47">
        <v>3</v>
      </c>
      <c r="F52" s="18"/>
      <c r="G52" s="19">
        <f t="shared" si="6"/>
        <v>0</v>
      </c>
    </row>
    <row r="53" spans="2:7" ht="35.1" customHeight="1" x14ac:dyDescent="0.2">
      <c r="B53" s="15">
        <v>34</v>
      </c>
      <c r="C53" s="29" t="s">
        <v>66</v>
      </c>
      <c r="D53" s="28" t="s">
        <v>53</v>
      </c>
      <c r="E53" s="47">
        <v>2</v>
      </c>
      <c r="F53" s="18"/>
      <c r="G53" s="19">
        <f t="shared" si="6"/>
        <v>0</v>
      </c>
    </row>
    <row r="54" spans="2:7" ht="35.1" customHeight="1" x14ac:dyDescent="0.2">
      <c r="B54" s="15">
        <v>35</v>
      </c>
      <c r="C54" s="29" t="s">
        <v>67</v>
      </c>
      <c r="D54" s="28" t="s">
        <v>53</v>
      </c>
      <c r="E54" s="47">
        <v>2</v>
      </c>
      <c r="F54" s="18"/>
      <c r="G54" s="19">
        <f t="shared" si="6"/>
        <v>0</v>
      </c>
    </row>
    <row r="55" spans="2:7" ht="35.1" customHeight="1" x14ac:dyDescent="0.2">
      <c r="B55" s="15"/>
      <c r="C55" s="22" t="s">
        <v>68</v>
      </c>
      <c r="D55" s="23"/>
      <c r="E55" s="46"/>
      <c r="F55" s="23"/>
      <c r="G55" s="24">
        <f>SUBTOTAL(109,G49:G54)</f>
        <v>0</v>
      </c>
    </row>
    <row r="56" spans="2:7" ht="35.1" customHeight="1" x14ac:dyDescent="0.2">
      <c r="B56" s="27" t="s">
        <v>69</v>
      </c>
      <c r="C56" s="22" t="s">
        <v>70</v>
      </c>
      <c r="D56" s="23"/>
      <c r="E56" s="46"/>
      <c r="F56" s="23"/>
      <c r="G56" s="19"/>
    </row>
    <row r="57" spans="2:7" ht="35.1" customHeight="1" x14ac:dyDescent="0.2">
      <c r="B57" s="15">
        <v>36</v>
      </c>
      <c r="C57" s="16" t="s">
        <v>71</v>
      </c>
      <c r="D57" s="17" t="s">
        <v>72</v>
      </c>
      <c r="E57" s="44">
        <v>8</v>
      </c>
      <c r="F57" s="18"/>
      <c r="G57" s="19">
        <f t="shared" ref="G57:G58" si="7">ROUND(F57*E57,2)</f>
        <v>0</v>
      </c>
    </row>
    <row r="58" spans="2:7" ht="35.1" customHeight="1" x14ac:dyDescent="0.2">
      <c r="B58" s="15">
        <v>37</v>
      </c>
      <c r="C58" s="16" t="s">
        <v>73</v>
      </c>
      <c r="D58" s="17" t="s">
        <v>72</v>
      </c>
      <c r="E58" s="44">
        <v>799</v>
      </c>
      <c r="F58" s="18"/>
      <c r="G58" s="19">
        <f t="shared" si="7"/>
        <v>0</v>
      </c>
    </row>
    <row r="59" spans="2:7" ht="35.1" customHeight="1" x14ac:dyDescent="0.2">
      <c r="B59" s="21"/>
      <c r="C59" s="22" t="s">
        <v>74</v>
      </c>
      <c r="D59" s="23"/>
      <c r="E59" s="46"/>
      <c r="F59" s="23"/>
      <c r="G59" s="24">
        <f>SUBTOTAL(109,G57:G58)</f>
        <v>0</v>
      </c>
    </row>
    <row r="60" spans="2:7" ht="35.1" customHeight="1" x14ac:dyDescent="0.2">
      <c r="B60" s="27" t="s">
        <v>75</v>
      </c>
      <c r="C60" s="22" t="s">
        <v>76</v>
      </c>
      <c r="D60" s="23"/>
      <c r="E60" s="46"/>
      <c r="F60" s="23"/>
      <c r="G60" s="19"/>
    </row>
    <row r="61" spans="2:7" ht="35.1" customHeight="1" x14ac:dyDescent="0.2">
      <c r="B61" s="15">
        <v>38</v>
      </c>
      <c r="C61" s="16" t="s">
        <v>77</v>
      </c>
      <c r="D61" s="28" t="s">
        <v>47</v>
      </c>
      <c r="E61" s="47">
        <v>507</v>
      </c>
      <c r="F61" s="18"/>
      <c r="G61" s="19">
        <f t="shared" ref="G61:G65" si="8">ROUND(F61*E61,2)</f>
        <v>0</v>
      </c>
    </row>
    <row r="62" spans="2:7" ht="35.1" customHeight="1" x14ac:dyDescent="0.2">
      <c r="B62" s="15">
        <v>39</v>
      </c>
      <c r="C62" s="16" t="s">
        <v>78</v>
      </c>
      <c r="D62" s="28" t="s">
        <v>53</v>
      </c>
      <c r="E62" s="47">
        <v>27</v>
      </c>
      <c r="F62" s="18"/>
      <c r="G62" s="19">
        <f t="shared" si="8"/>
        <v>0</v>
      </c>
    </row>
    <row r="63" spans="2:7" ht="45.75" customHeight="1" x14ac:dyDescent="0.2">
      <c r="B63" s="15">
        <v>40</v>
      </c>
      <c r="C63" s="29" t="s">
        <v>79</v>
      </c>
      <c r="D63" s="28" t="s">
        <v>47</v>
      </c>
      <c r="E63" s="47">
        <v>30</v>
      </c>
      <c r="F63" s="18"/>
      <c r="G63" s="19">
        <f t="shared" si="8"/>
        <v>0</v>
      </c>
    </row>
    <row r="64" spans="2:7" ht="35.1" customHeight="1" x14ac:dyDescent="0.2">
      <c r="B64" s="15">
        <v>41</v>
      </c>
      <c r="C64" s="29" t="s">
        <v>80</v>
      </c>
      <c r="D64" s="28" t="s">
        <v>12</v>
      </c>
      <c r="E64" s="47">
        <v>312.39999999999998</v>
      </c>
      <c r="F64" s="18"/>
      <c r="G64" s="19">
        <f t="shared" si="8"/>
        <v>0</v>
      </c>
    </row>
    <row r="65" spans="2:7" ht="35.1" customHeight="1" x14ac:dyDescent="0.2">
      <c r="B65" s="15">
        <v>42</v>
      </c>
      <c r="C65" s="29" t="s">
        <v>81</v>
      </c>
      <c r="D65" s="28" t="s">
        <v>12</v>
      </c>
      <c r="E65" s="47">
        <v>284</v>
      </c>
      <c r="F65" s="18"/>
      <c r="G65" s="19">
        <f t="shared" si="8"/>
        <v>0</v>
      </c>
    </row>
    <row r="66" spans="2:7" ht="35.1" customHeight="1" x14ac:dyDescent="0.2">
      <c r="B66" s="15"/>
      <c r="C66" s="22" t="s">
        <v>82</v>
      </c>
      <c r="D66" s="23"/>
      <c r="E66" s="46"/>
      <c r="F66" s="23"/>
      <c r="G66" s="24">
        <f>SUBTOTAL(109,G61:G65)</f>
        <v>0</v>
      </c>
    </row>
    <row r="67" spans="2:7" ht="35.1" customHeight="1" x14ac:dyDescent="0.2">
      <c r="B67" s="30" t="s">
        <v>83</v>
      </c>
      <c r="C67" s="31" t="s">
        <v>89</v>
      </c>
      <c r="D67" s="23"/>
      <c r="E67" s="46"/>
      <c r="F67" s="23"/>
      <c r="G67" s="19"/>
    </row>
    <row r="68" spans="2:7" ht="35.1" customHeight="1" x14ac:dyDescent="0.2">
      <c r="B68" s="32">
        <v>43</v>
      </c>
      <c r="C68" s="33" t="s">
        <v>89</v>
      </c>
      <c r="D68" s="17" t="s">
        <v>84</v>
      </c>
      <c r="E68" s="44">
        <v>1</v>
      </c>
      <c r="F68" s="18"/>
      <c r="G68" s="19">
        <f>ROUND(F68*E68,2)</f>
        <v>0</v>
      </c>
    </row>
    <row r="69" spans="2:7" ht="35.1" customHeight="1" thickBot="1" x14ac:dyDescent="0.25">
      <c r="B69" s="34"/>
      <c r="C69" s="31" t="s">
        <v>90</v>
      </c>
      <c r="D69" s="23"/>
      <c r="E69" s="46"/>
      <c r="F69" s="23"/>
      <c r="G69" s="24">
        <f>SUBTOTAL(109,G68)</f>
        <v>0</v>
      </c>
    </row>
    <row r="70" spans="2:7" ht="24.95" customHeight="1" thickBot="1" x14ac:dyDescent="0.25">
      <c r="B70" s="51" t="s">
        <v>85</v>
      </c>
      <c r="C70" s="52"/>
      <c r="D70" s="52"/>
      <c r="E70" s="52"/>
      <c r="F70" s="53"/>
      <c r="G70" s="35">
        <f>SUBTOTAL(109,G7:G69)</f>
        <v>0</v>
      </c>
    </row>
    <row r="71" spans="2:7" ht="24.95" customHeight="1" thickBot="1" x14ac:dyDescent="0.25">
      <c r="B71" s="51" t="s">
        <v>86</v>
      </c>
      <c r="C71" s="52"/>
      <c r="D71" s="52"/>
      <c r="E71" s="52"/>
      <c r="F71" s="53"/>
      <c r="G71" s="35">
        <f>ROUND(G70*0.23,2)</f>
        <v>0</v>
      </c>
    </row>
    <row r="72" spans="2:7" ht="24.95" customHeight="1" thickBot="1" x14ac:dyDescent="0.25">
      <c r="B72" s="51" t="s">
        <v>87</v>
      </c>
      <c r="C72" s="52"/>
      <c r="D72" s="52"/>
      <c r="E72" s="52"/>
      <c r="F72" s="53"/>
      <c r="G72" s="35">
        <f>SUM(G70:G71)</f>
        <v>0</v>
      </c>
    </row>
    <row r="76" spans="2:7" x14ac:dyDescent="0.2">
      <c r="B76" s="40"/>
    </row>
  </sheetData>
  <sheetProtection algorithmName="SHA-512" hashValue="mkPITI9xT6S98jbDNK7T1u5n5BmOfWLhGkLOn0s24IZ4Ac7EuvJMPEjtzho6yiQ+cIwx5y4mFqbcAP5Q8cBxHg==" saltValue="4JEQnklI1b1qIvfzzA/7vA==" spinCount="100000" sheet="1" objects="1" scenarios="1" selectLockedCells="1"/>
  <mergeCells count="5">
    <mergeCell ref="B2:H2"/>
    <mergeCell ref="B3:G3"/>
    <mergeCell ref="B70:F70"/>
    <mergeCell ref="B71:F71"/>
    <mergeCell ref="B72:F72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ul. Orkana</vt:lpstr>
      <vt:lpstr>'ul. Orkana'!Obszar_wydruku</vt:lpstr>
      <vt:lpstr>'ul. Orkana'!Tytuły_wydruku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Makowska Katarzyna</dc:creator>
  <cp:lastModifiedBy>Rafał Wiśniewski</cp:lastModifiedBy>
  <cp:lastPrinted>2018-09-28T09:35:28Z</cp:lastPrinted>
  <dcterms:created xsi:type="dcterms:W3CDTF">2018-09-28T05:49:51Z</dcterms:created>
  <dcterms:modified xsi:type="dcterms:W3CDTF">2018-09-28T09:36:16Z</dcterms:modified>
</cp:coreProperties>
</file>