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cigdansk-my.sharepoint.com/personal/mikolaj_szostek_gdansk_gda_pl/Documents/Pulpit/"/>
    </mc:Choice>
  </mc:AlternateContent>
  <xr:revisionPtr revIDLastSave="4" documentId="8_{1CDD6353-EB58-407E-BC5B-01F9E539350D}" xr6:coauthVersionLast="41" xr6:coauthVersionMax="41" xr10:uidLastSave="{98CF4EF3-CF60-4DC6-8D6D-CEB4F8B4D6C9}"/>
  <bookViews>
    <workbookView xWindow="-120" yWindow="-120" windowWidth="29040" windowHeight="15840" tabRatio="757" activeTab="3" xr2:uid="{00000000-000D-0000-FFFF-FFFF00000000}"/>
  </bookViews>
  <sheets>
    <sheet name="ZZK" sheetId="27" r:id="rId1"/>
    <sheet name="ul. Hestii - b. drogowa " sheetId="30" r:id="rId2"/>
    <sheet name="ul. Westy - b. drogowa" sheetId="28" r:id="rId3"/>
    <sheet name="ul. Westy - b. sanitarna" sheetId="29" r:id="rId4"/>
  </sheets>
  <definedNames>
    <definedName name="_xlnm.Print_Area" localSheetId="1">'ul. Hestii - b. drogowa '!$B$1:$G$81</definedName>
    <definedName name="_xlnm.Print_Area" localSheetId="2">'ul. Westy - b. drogowa'!$B$1:$G$76</definedName>
    <definedName name="_xlnm.Print_Area" localSheetId="3">'ul. Westy - b. sanitarna'!$B$1:$G$77</definedName>
    <definedName name="_xlnm.Print_Area" localSheetId="0">ZZK!$B$2:$D$16</definedName>
    <definedName name="_xlnm.Print_Titles" localSheetId="1">'ul. Hestii - b. drogowa '!$2:$6</definedName>
    <definedName name="_xlnm.Print_Titles" localSheetId="2">'ul. Westy - b. drogowa'!$2:$6</definedName>
    <definedName name="_xlnm.Print_Titles" localSheetId="3">'ul. Westy - b. sanitarna'!$2:$6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4" i="28" l="1"/>
  <c r="G45" i="28"/>
  <c r="G49" i="30"/>
  <c r="G68" i="29" l="1"/>
  <c r="G69" i="29"/>
  <c r="G70" i="29"/>
  <c r="G71" i="29"/>
  <c r="G42" i="30" l="1"/>
  <c r="G67" i="30"/>
  <c r="G68" i="30"/>
  <c r="G14" i="30" l="1"/>
  <c r="G15" i="30"/>
  <c r="G16" i="30"/>
  <c r="G17" i="30"/>
  <c r="G12" i="30"/>
  <c r="G76" i="30"/>
  <c r="G77" i="30" s="1"/>
  <c r="G73" i="30"/>
  <c r="G72" i="30"/>
  <c r="G71" i="30"/>
  <c r="G66" i="30"/>
  <c r="G69" i="30" s="1"/>
  <c r="G63" i="30"/>
  <c r="G62" i="30"/>
  <c r="G61" i="30"/>
  <c r="G58" i="30"/>
  <c r="G57" i="30"/>
  <c r="G56" i="30"/>
  <c r="G55" i="30"/>
  <c r="G54" i="30"/>
  <c r="G53" i="30"/>
  <c r="G52" i="30"/>
  <c r="G51" i="30"/>
  <c r="G50" i="30"/>
  <c r="G48" i="30"/>
  <c r="G47" i="30"/>
  <c r="G46" i="30"/>
  <c r="G45" i="30"/>
  <c r="G41" i="30"/>
  <c r="G40" i="30"/>
  <c r="G43" i="30" s="1"/>
  <c r="G37" i="30"/>
  <c r="G38" i="30" s="1"/>
  <c r="G34" i="30"/>
  <c r="G33" i="30"/>
  <c r="G32" i="30"/>
  <c r="G35" i="30" s="1"/>
  <c r="G29" i="30"/>
  <c r="G28" i="30"/>
  <c r="G27" i="30"/>
  <c r="G26" i="30"/>
  <c r="G30" i="30" s="1"/>
  <c r="G23" i="30"/>
  <c r="G22" i="30"/>
  <c r="G21" i="30"/>
  <c r="G20" i="30"/>
  <c r="G24" i="30" s="1"/>
  <c r="G13" i="30"/>
  <c r="G11" i="30"/>
  <c r="G10" i="30"/>
  <c r="G9" i="30"/>
  <c r="G8" i="30"/>
  <c r="E62" i="29"/>
  <c r="G58" i="29"/>
  <c r="G57" i="29"/>
  <c r="G59" i="29" s="1"/>
  <c r="E36" i="29"/>
  <c r="G36" i="29" s="1"/>
  <c r="G54" i="29"/>
  <c r="G53" i="29"/>
  <c r="G52" i="29"/>
  <c r="G51" i="29"/>
  <c r="G50" i="29"/>
  <c r="G49" i="29"/>
  <c r="G48" i="29"/>
  <c r="G47" i="29"/>
  <c r="G46" i="29"/>
  <c r="G45" i="29"/>
  <c r="G44" i="29"/>
  <c r="G43" i="29"/>
  <c r="G42" i="29"/>
  <c r="G41" i="29"/>
  <c r="G40" i="29"/>
  <c r="G39" i="29"/>
  <c r="G38" i="29"/>
  <c r="G37" i="29"/>
  <c r="G35" i="29"/>
  <c r="G34" i="29"/>
  <c r="G9" i="29"/>
  <c r="G10" i="29"/>
  <c r="G11" i="29"/>
  <c r="G12" i="29"/>
  <c r="G13" i="29"/>
  <c r="G14" i="29"/>
  <c r="G15" i="29"/>
  <c r="G16" i="29"/>
  <c r="G17" i="29"/>
  <c r="G18" i="29"/>
  <c r="G19" i="29"/>
  <c r="G20" i="29"/>
  <c r="G21" i="29"/>
  <c r="G22" i="29"/>
  <c r="G23" i="29"/>
  <c r="G24" i="29"/>
  <c r="G25" i="29"/>
  <c r="G26" i="29"/>
  <c r="G27" i="29"/>
  <c r="G28" i="29"/>
  <c r="G29" i="29"/>
  <c r="G30" i="29"/>
  <c r="G31" i="29"/>
  <c r="G61" i="29"/>
  <c r="G63" i="29"/>
  <c r="G67" i="29"/>
  <c r="G72" i="29" s="1"/>
  <c r="E64" i="29"/>
  <c r="G64" i="29" s="1"/>
  <c r="G62" i="29"/>
  <c r="G8" i="29"/>
  <c r="G18" i="30" l="1"/>
  <c r="G32" i="29"/>
  <c r="G65" i="29"/>
  <c r="G55" i="29"/>
  <c r="G74" i="30"/>
  <c r="G59" i="30"/>
  <c r="G64" i="30"/>
  <c r="G57" i="28"/>
  <c r="G58" i="28"/>
  <c r="G11" i="28"/>
  <c r="G73" i="29" l="1"/>
  <c r="D10" i="27" s="1"/>
  <c r="G78" i="30"/>
  <c r="D8" i="27" s="1"/>
  <c r="G66" i="28"/>
  <c r="G65" i="28"/>
  <c r="G64" i="28"/>
  <c r="G56" i="28"/>
  <c r="G59" i="28" s="1"/>
  <c r="G61" i="28"/>
  <c r="G62" i="28" s="1"/>
  <c r="G41" i="28"/>
  <c r="G42" i="28"/>
  <c r="G43" i="28"/>
  <c r="G46" i="28"/>
  <c r="G47" i="28"/>
  <c r="G48" i="28"/>
  <c r="G49" i="28"/>
  <c r="G50" i="28"/>
  <c r="G51" i="28"/>
  <c r="G52" i="28"/>
  <c r="G53" i="28"/>
  <c r="G40" i="28"/>
  <c r="G36" i="28"/>
  <c r="G37" i="28"/>
  <c r="G33" i="28"/>
  <c r="G34" i="28" s="1"/>
  <c r="G29" i="28"/>
  <c r="G30" i="28"/>
  <c r="G28" i="28"/>
  <c r="G23" i="28"/>
  <c r="G24" i="28"/>
  <c r="G25" i="28"/>
  <c r="G22" i="28"/>
  <c r="G17" i="28"/>
  <c r="G18" i="28"/>
  <c r="G16" i="28"/>
  <c r="G9" i="28"/>
  <c r="G10" i="28"/>
  <c r="G12" i="28"/>
  <c r="G13" i="28"/>
  <c r="G26" i="28" l="1"/>
  <c r="G31" i="28"/>
  <c r="G54" i="28"/>
  <c r="G67" i="28"/>
  <c r="G38" i="28"/>
  <c r="G8" i="28"/>
  <c r="G14" i="28" s="1"/>
  <c r="G69" i="28" l="1"/>
  <c r="G70" i="28" s="1"/>
  <c r="G19" i="28" l="1"/>
  <c r="G20" i="28" l="1"/>
  <c r="G71" i="28" s="1"/>
  <c r="D9" i="27" s="1"/>
  <c r="D11" i="27" s="1"/>
  <c r="D12" i="27" s="1"/>
  <c r="D13" i="27" s="1"/>
</calcChain>
</file>

<file path=xl/sharedStrings.xml><?xml version="1.0" encoding="utf-8"?>
<sst xmlns="http://schemas.openxmlformats.org/spreadsheetml/2006/main" count="427" uniqueCount="176">
  <si>
    <t>Lp.</t>
  </si>
  <si>
    <t>Opis</t>
  </si>
  <si>
    <t>km</t>
  </si>
  <si>
    <t>Ilość</t>
  </si>
  <si>
    <t>ELEMENTY ULIC</t>
  </si>
  <si>
    <t>Jedn. miary</t>
  </si>
  <si>
    <t>Cena jedn.
netto
zł</t>
  </si>
  <si>
    <t>Wartość
netto
zł</t>
  </si>
  <si>
    <t>Wartość kosztorysowa robót bez podatku VAT</t>
  </si>
  <si>
    <t>m2</t>
  </si>
  <si>
    <t>I</t>
  </si>
  <si>
    <t>II</t>
  </si>
  <si>
    <t>V</t>
  </si>
  <si>
    <t>VI</t>
  </si>
  <si>
    <t>VII</t>
  </si>
  <si>
    <t>m3</t>
  </si>
  <si>
    <t>III</t>
  </si>
  <si>
    <t>m</t>
  </si>
  <si>
    <t>ROBOTY ZIEMNE</t>
  </si>
  <si>
    <t>kpl.</t>
  </si>
  <si>
    <t>Razem dział: ROBOTY ZIEMNE</t>
  </si>
  <si>
    <t>IV</t>
  </si>
  <si>
    <t>ROBOTY PRZYGOTOWAWCZE I ROZBIÓRKOWE</t>
  </si>
  <si>
    <t>Razem dział: PRZYGOTOWAWCZE I ROZBIÓRKOWE</t>
  </si>
  <si>
    <t>Tablice wg. SIWZ</t>
  </si>
  <si>
    <t>Razem dział: Tablice wg. SIWZ</t>
  </si>
  <si>
    <t>KOSZTORYS OFERTOWY</t>
  </si>
  <si>
    <t>PODBUDOWY</t>
  </si>
  <si>
    <t>Razem dział: PODBUDOWY</t>
  </si>
  <si>
    <t>NAWIERZCHNIE</t>
  </si>
  <si>
    <t>Razem dział: NAWIERZCHNIE</t>
  </si>
  <si>
    <t>ZBIORCZE ZESTAWIENIE KOSZTÓW</t>
  </si>
  <si>
    <t>Lp</t>
  </si>
  <si>
    <t xml:space="preserve">wartość </t>
  </si>
  <si>
    <t>VAT 23%</t>
  </si>
  <si>
    <t>RAZEM NETTO</t>
  </si>
  <si>
    <t>WARTOŚĆ BRUTTO</t>
  </si>
  <si>
    <t>szt</t>
  </si>
  <si>
    <t>OZNAKOWANIE</t>
  </si>
  <si>
    <t>1.</t>
  </si>
  <si>
    <t>Wywóz ziemi na legalne składowisko wraz z kosztami utylizacji/składowania</t>
  </si>
  <si>
    <t xml:space="preserve">Wykonanie wykopów </t>
  </si>
  <si>
    <t>Wywóz materiału z wykopu na legalne składowisko wraz z kosztami utylizacji/składowania</t>
  </si>
  <si>
    <t>ZIELEŃ</t>
  </si>
  <si>
    <t>Razem dział: ZIELEŃ</t>
  </si>
  <si>
    <t>REGULACJA INFRASTRUKTURY PODZIEMNEJ</t>
  </si>
  <si>
    <t>VIII</t>
  </si>
  <si>
    <t>IX</t>
  </si>
  <si>
    <t>Razem dział: REGULACJA INFRASTRUKTURY PODZIEMNEJ</t>
  </si>
  <si>
    <t>X</t>
  </si>
  <si>
    <t>4</t>
  </si>
  <si>
    <t>Krawężniki betonowe o wymiarach 15x30 cm na ławie betonowej C 12/15</t>
  </si>
  <si>
    <t>Mechaniczne profilowanie i zagęszczenie podłoża</t>
  </si>
  <si>
    <t>CHODNIKI</t>
  </si>
  <si>
    <t>Razem dział: CHODNIKI</t>
  </si>
  <si>
    <t>Razem dział: INNE</t>
  </si>
  <si>
    <t>Humusowanie ziemią urodzajną o grubości 10 cm wraz z obsianiem trawą</t>
  </si>
  <si>
    <t>Usunięcie warstwy ziemi urodzajnej o grubości 10 cm</t>
  </si>
  <si>
    <t>Regulacja pionowa studzienek telefonicznych</t>
  </si>
  <si>
    <t>XI</t>
  </si>
  <si>
    <t xml:space="preserve">Mechaniczne plantowanie powierzchni gruntu rodzimego </t>
  </si>
  <si>
    <t>Roboty pomiarowe</t>
  </si>
  <si>
    <t>Wycinka drzew o średnicy 56-65 cm wraz z karczowaniem oraz wywozem materiału wraz z kosztami utylizacji/składowania</t>
  </si>
  <si>
    <t>Wycinka krzewów wraz z wywozem materiału oraz kosztami utylizacji/składowania. Po wykarczowaniu teren należy oczyścić.</t>
  </si>
  <si>
    <t>Rozebranie nawierzchni z płytek betonowych wraz z podbudową z wywozem na legalne składowisko wraz z kosztami utylizacji/składowania</t>
  </si>
  <si>
    <t>Rozebranie nawierzchni z kostki betonowej wraz z podbudową z wywozem na legalne składowisko wraz z kosztami utylizacji/składowania</t>
  </si>
  <si>
    <t xml:space="preserve">Warstwa podbudowy z kruszywa naturalnego - pospółki o grubości 50 cm </t>
  </si>
  <si>
    <t>Warstwa wzmacniająca grunt z geotkaniny separacyjno-wzmacniającej</t>
  </si>
  <si>
    <t>Podbudowa z kruszywa łamanego 0/31,5 - warstwa o grubości po zagęszczeniu 22 cm</t>
  </si>
  <si>
    <t>Chodniki z płyt betonowych 30x30x8cm  na podsypce cementowo-piaskowej 5 cm z wypełnieniem spoin piaskiem</t>
  </si>
  <si>
    <t>Umocnienie poboczy z kruszywa łamanego 0/63 o grubości 15 cm</t>
  </si>
  <si>
    <t>Obrzeża betonowe o wymiarach 30x8 cm na podsypce cementowo-piaskowej 5 cm</t>
  </si>
  <si>
    <t>Pielęgnacja trawników</t>
  </si>
  <si>
    <t>Wyłożenie muldy na gł. 40 cm ziemią urodzajną (ziemia żyzna wymieszana z piaskiem w stosunku 1:2)</t>
  </si>
  <si>
    <t>Nasadzenie roślinności w muldach - Tojeść kropkowana 6szt/m2</t>
  </si>
  <si>
    <t>Nasadzenie roślinności w muldach - Kosaciec syberyjski 6szt/m2</t>
  </si>
  <si>
    <t>Nasadzenie roślinności w muldach - Kosaciec żółty 6szt/m2</t>
  </si>
  <si>
    <t>Pielęgnacja drzew i krzewów</t>
  </si>
  <si>
    <t>Ręczne malowanie strzałek, lini i innych symboli</t>
  </si>
  <si>
    <t>ZABEZPIECZENIE SIECI</t>
  </si>
  <si>
    <t>Układanie rur ochronnych z PCW o średnicy do 110 mm w wykopie</t>
  </si>
  <si>
    <t>Razem dział: ZABEZPIECZENIE SIECI</t>
  </si>
  <si>
    <t>Zadanie</t>
  </si>
  <si>
    <t>Zabezpieczenie drzew na czas wykonywania robót</t>
  </si>
  <si>
    <t>7</t>
  </si>
  <si>
    <t>8</t>
  </si>
  <si>
    <t>Wykonanie rowów dla rur zabezpieczających</t>
  </si>
  <si>
    <t>Zasypywanie rowów wraz z zagęszczeniem</t>
  </si>
  <si>
    <t>szt.</t>
  </si>
  <si>
    <t xml:space="preserve">Słupki do znaków drogowych </t>
  </si>
  <si>
    <t>Tablice znaków drogowych</t>
  </si>
  <si>
    <t>Sadzenie drzew - Jesion Pensylwański</t>
  </si>
  <si>
    <t>Koszty wyłączenia z użytkowania fragmentu przebudowywanej sieci gazowej - na czas prowadzenia robót, obsługa pogotowia gazowego, koszty obsługi, uzgodnień, itp.</t>
  </si>
  <si>
    <t>Roboty pomiarowe przy liniowych robotach ziemnych.</t>
  </si>
  <si>
    <t>Barierki ochronne z desek na słupkach drewnianych - budowa</t>
  </si>
  <si>
    <t>Barierki ochronne z desek na słupkach drewnianych - rozebranie</t>
  </si>
  <si>
    <t>Ręczne profilowanie i zagęszczenie podłoża.</t>
  </si>
  <si>
    <t>Zabezpieczenie istniejących rurociągów</t>
  </si>
  <si>
    <t>Rury ochronne (osłonowe) z PE, PCW, PP o śr. nominalnej 160 mm- rura dn160mm PE100-RC SDR 17 typ 2</t>
  </si>
  <si>
    <t>Połączenie z istniejącym gazociągiem- kształtka przejściowa DN80stal/dn90PE</t>
  </si>
  <si>
    <t>Próba szczelności gazociągów o śr. nominalnej 150 mm na ciśnienie do 0.6 MPa</t>
  </si>
  <si>
    <t>Próba szczelności i wytrzymałości sieci gazowej.</t>
  </si>
  <si>
    <t>Oznakowanie trasy gazociągu ułożonego w ziemi taśmą z tworzywa sztucznego</t>
  </si>
  <si>
    <t>Pełne umocnienie pionowych ścian wykopów - zabezpieczenie ścian wykopów.</t>
  </si>
  <si>
    <t>Montaż konstrukcji podwieszeń kabli energetycznych i telekomunikacyjnych</t>
  </si>
  <si>
    <t>Demontaż konstrukcji podwieszeń kabli energetycznych i telekomunikacyjnych</t>
  </si>
  <si>
    <t>Demontaż konstrukcji zabezpieczających istniejący rurociągów</t>
  </si>
  <si>
    <t>Podsypka żwirowa pod rurociag gr. 15 cm wraz z zagęszceniem</t>
  </si>
  <si>
    <t>Montaż rurociągów z rur polietylenowych (HDPD) o śr. nominalnej 90 mm - rura dn 90 PE 100-RC SDR17 typ 2</t>
  </si>
  <si>
    <t>Połączenia rur z polietylenu o śr. 90 mm - trójnik redukcyjny dn90/dn63/dn90 PE PE100 SDR17</t>
  </si>
  <si>
    <t>Połączenia rur z polietylenu o śr. 90 mm - trójnik redukcyjny dn90/dn40/dn90 PE PE100 SDR17</t>
  </si>
  <si>
    <t>Połączenia rur z polietylenu o śr. 90 mm - mufa elektrooporowa dn90PE PE100RC SDR17</t>
  </si>
  <si>
    <t>Obsypka rurociągu gruntem z wykopu, jego przesianie Obsypka gr. 20 cm wraz z zagęszczeniem</t>
  </si>
  <si>
    <t>Zasypywanie wykopów wraz z zagęszczeniem</t>
  </si>
  <si>
    <t xml:space="preserve">PRZEBUDOWA GAZOCIĄGU n/c dn90 </t>
  </si>
  <si>
    <t xml:space="preserve">Razem dział: PRZEBUDOWA GAZOCIĄGU n/c dn90 </t>
  </si>
  <si>
    <t xml:space="preserve">PRZEBUDOWA PRZYŁĄCZY n/c dn63 PE </t>
  </si>
  <si>
    <t>Profilowanie i zagęszczenie podłoża.</t>
  </si>
  <si>
    <t>Podsypka żwirowa pod rurociag gr. 15 cm wraz z zagęszczeniem</t>
  </si>
  <si>
    <t>Rury ochronne (osłonowe) z PE, PCW, PP o śr. nominalnej 110 mm- rura osłonowa dn110mm PE100-RC SDR 17 typ 2</t>
  </si>
  <si>
    <t>Połączenie z istniejącym gazociągiem- kształtka przejściowa DN50stal/dn63PE</t>
  </si>
  <si>
    <t>Montaż rurociągów z rur polietylenowych (HDPD) o śr. nominalnej 63 mm - rura dn63mm PE100-RC SDR 11 typ 2</t>
  </si>
  <si>
    <t>Połączenia rur z polietylenu o śr. 63 mm - mufa elektrooporowa dn63PE PE100RC SDR11</t>
  </si>
  <si>
    <t>Połączenia rur z polietylenu o śr. 63 mm - mufa redukcyjna elektrooporowa dn63/dn40PE PE100RC SDR11</t>
  </si>
  <si>
    <t xml:space="preserve">Razem dział: PRZEBUDOWA PRZYŁĄCZY n/c dn63 PE </t>
  </si>
  <si>
    <t>LIKWIDACJA IST. GAZOCIĄGÓW</t>
  </si>
  <si>
    <t>Razem dział: LIKWIDACJA IST. GAZOCIĄGÓW</t>
  </si>
  <si>
    <t>Demontaż rurociągu stalowego o złączach spawanych o śr. zewnętrznej 89/4.0 z wywozem na legalne składowisko wraz z kosztami utylizacji/składowania</t>
  </si>
  <si>
    <t>Demontaż rurociągu z polietylenu do 90 mm z wywozem na legalne składowisko wraz z kosztami utylizacji/składowania</t>
  </si>
  <si>
    <t>ZABEZPIECZENIE ISTNIEJĄCYCH WODOCIĄGÓW</t>
  </si>
  <si>
    <t xml:space="preserve">Wykopy oraz przekopy  </t>
  </si>
  <si>
    <t xml:space="preserve">Wykopy oraz przekopy </t>
  </si>
  <si>
    <t>Izolacje ciepłochronne z keramzytu luzem na gruncie z zagęszczeniem mechanicznym o gr. warstwy 30 cm</t>
  </si>
  <si>
    <t>Wykopy oraz przekopy oraz wywozem ziemi na legalne składowisko wraz z kosztami utylizacji/składowania</t>
  </si>
  <si>
    <t>Separacja warstw gruntu za pomocą membrany nieprzepuszczalnej</t>
  </si>
  <si>
    <t>Razem dział: ZABEZPIECZENIE ISTNIEJĄCYCH WODOCIĄGÓW</t>
  </si>
  <si>
    <t>Regulacja pionowa studzienek dla włazów kanałowych - kanalizacja sanitarna.</t>
  </si>
  <si>
    <t>Montaż pierścieni dystansowych z kregów betonowych o śr. wewnetrznej 1200. Regulacja wysokościowa studni pod właz.
Przyjęto 1 pieścień wys. 200 mm/studnia</t>
  </si>
  <si>
    <t>Włazy kanałowe żeliwne okrągłe typu ciężkiego. Przyjęto wymianę wszystkich włazów dla studni poddanych regulacji.</t>
  </si>
  <si>
    <t>Regulacja pionowa skrzynek żeliwnych wodociągowych.</t>
  </si>
  <si>
    <t>Regulacja pionowa skrzynek żeliwnych gazowych.</t>
  </si>
  <si>
    <t>2.</t>
  </si>
  <si>
    <t>3.</t>
  </si>
  <si>
    <t>Zabezpieczenie krzewów na czas wykonywania robót</t>
  </si>
  <si>
    <t>Rozebranie nawierzchni z płyt Meba wraz z podbudową z wywozem na legalne składowisko wraz z kosztami utylizacji/składowania</t>
  </si>
  <si>
    <t>Rozebranie nawierzchni z płyt Jomb wraz z podbudową z wywozem na legalne składowisko wraz z kosztami utylizacji/składowania</t>
  </si>
  <si>
    <t>Rozebranie nawierzchni z płyt betonowych wraz z podbudową z wywozem na legalne składowisko wraz z kosztami utylizacji/składowania</t>
  </si>
  <si>
    <t>Rozebranie obrzeży betonowych na podsypce lub ławie betonowej z wywozem na legalne składowisko wraz z kosztami utylizacji/składowania</t>
  </si>
  <si>
    <t>Regulacja pionowa studzienek dla zaworów wodociągowych i gazowych</t>
  </si>
  <si>
    <t>Regulacja pionowa studzienek dla włazów kanałowych</t>
  </si>
  <si>
    <t>Ściek betonowy o grubości 15 cm na podsypce cementowo-piaskowej 5 cm</t>
  </si>
  <si>
    <t>11</t>
  </si>
  <si>
    <t>12</t>
  </si>
  <si>
    <t xml:space="preserve">Zadanie nr 1 - Budowa chodnika i jezdni ul. Hestii w Gdańsku, </t>
  </si>
  <si>
    <t>Zadanie nr 2 - Budowa chodnika i jezdni ul. Westy w Gdańsku - branża drogowa</t>
  </si>
  <si>
    <t>Zadanie nr 2 - Budowa chodnika i jezdni ul. Westy w Gdańsku - branża sanitarna</t>
  </si>
  <si>
    <t xml:space="preserve">Część nr 1 zamówienia obejmująca zakresem 2 (dwa) zadania: </t>
  </si>
  <si>
    <t>48</t>
  </si>
  <si>
    <t>49</t>
  </si>
  <si>
    <t>50</t>
  </si>
  <si>
    <t>51</t>
  </si>
  <si>
    <t xml:space="preserve">Wykończenie powierzchni muld żwirem d.16-32 mm, warstwą o gr. 8 cm </t>
  </si>
  <si>
    <t>29a</t>
  </si>
  <si>
    <r>
      <rPr>
        <b/>
        <sz val="10"/>
        <color rgb="FFFF0000"/>
        <rFont val="Arial"/>
        <family val="2"/>
        <charset val="238"/>
      </rPr>
      <t>ZAMIENNY</t>
    </r>
    <r>
      <rPr>
        <b/>
        <sz val="10"/>
        <color theme="1"/>
        <rFont val="Arial"/>
        <family val="2"/>
        <charset val="238"/>
      </rPr>
      <t xml:space="preserve"> KOSZTORYS OFERTOWY</t>
    </r>
  </si>
  <si>
    <t>24a</t>
  </si>
  <si>
    <t>Wykończenie powierzchni muld żwirem d.16-32 mm, warstwą o gr. 8 cm</t>
  </si>
  <si>
    <r>
      <t xml:space="preserve">Nasadzenie roślinności w muldach - Trzcina pospolita </t>
    </r>
    <r>
      <rPr>
        <sz val="10"/>
        <color rgb="FFFF000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szt/m2</t>
    </r>
  </si>
  <si>
    <r>
      <t xml:space="preserve">Nasadzenie roślinności w muldach - Śmiałek darniowy  </t>
    </r>
    <r>
      <rPr>
        <sz val="10"/>
        <color rgb="FFFF000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szt/m2</t>
    </r>
  </si>
  <si>
    <r>
      <t xml:space="preserve">Nasadzenie roślinności w muldach - Mozga trzcinowata </t>
    </r>
    <r>
      <rPr>
        <sz val="10"/>
        <color rgb="FFFF000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szt/m2</t>
    </r>
  </si>
  <si>
    <r>
      <t xml:space="preserve">Nasadzenie roślinności w muldach - Śmiałek darniowy </t>
    </r>
    <r>
      <rPr>
        <sz val="10"/>
        <color rgb="FFFF0000"/>
        <rFont val="Arial"/>
        <family val="2"/>
        <charset val="238"/>
      </rPr>
      <t>5</t>
    </r>
    <r>
      <rPr>
        <sz val="10"/>
        <rFont val="Arial"/>
        <family val="2"/>
        <charset val="238"/>
      </rPr>
      <t xml:space="preserve"> szt/m2</t>
    </r>
  </si>
  <si>
    <r>
      <t xml:space="preserve">Nasadzenie roślinności w muldach - Mozga trzcinowata </t>
    </r>
    <r>
      <rPr>
        <sz val="10"/>
        <color rgb="FFFF0000"/>
        <rFont val="Arial"/>
        <family val="2"/>
        <charset val="238"/>
      </rPr>
      <t xml:space="preserve">5 </t>
    </r>
    <r>
      <rPr>
        <sz val="10"/>
        <rFont val="Arial"/>
        <family val="2"/>
        <charset val="238"/>
      </rPr>
      <t>szt/m2</t>
    </r>
  </si>
  <si>
    <r>
      <t xml:space="preserve">Nasadzenie roślinności w muldach - Krawnica pospolita </t>
    </r>
    <r>
      <rPr>
        <sz val="10"/>
        <color rgb="FFFF0000"/>
        <rFont val="Arial"/>
        <family val="2"/>
        <charset val="238"/>
      </rPr>
      <t>10</t>
    </r>
    <r>
      <rPr>
        <sz val="10"/>
        <rFont val="Arial"/>
        <family val="2"/>
        <charset val="238"/>
      </rPr>
      <t xml:space="preserve"> szt/m2</t>
    </r>
  </si>
  <si>
    <r>
      <t xml:space="preserve">Nawierzchnia z kostki betonowej biologicznoczynnej o gr. 8 cm na podsypce </t>
    </r>
    <r>
      <rPr>
        <sz val="10"/>
        <color rgb="FFFF0000"/>
        <rFont val="Arial"/>
        <family val="2"/>
        <charset val="238"/>
      </rPr>
      <t xml:space="preserve">piaskowej </t>
    </r>
    <r>
      <rPr>
        <sz val="10"/>
        <rFont val="Arial"/>
        <family val="2"/>
        <charset val="238"/>
      </rPr>
      <t>5 cm</t>
    </r>
  </si>
  <si>
    <r>
      <t xml:space="preserve">Nawierzchnia z kostki betonowej </t>
    </r>
    <r>
      <rPr>
        <strike/>
        <sz val="10"/>
        <color rgb="FFFF0000"/>
        <rFont val="Arial"/>
        <family val="2"/>
        <charset val="238"/>
      </rPr>
      <t xml:space="preserve">grafitowej </t>
    </r>
    <r>
      <rPr>
        <sz val="10"/>
        <color rgb="FFFF0000"/>
        <rFont val="Arial"/>
        <family val="2"/>
        <charset val="238"/>
      </rPr>
      <t xml:space="preserve">szarej </t>
    </r>
    <r>
      <rPr>
        <sz val="10"/>
        <rFont val="Arial"/>
        <family val="2"/>
        <charset val="238"/>
      </rPr>
      <t xml:space="preserve">o gr. 8 cm na podsypce </t>
    </r>
    <r>
      <rPr>
        <sz val="10"/>
        <color rgb="FFFF0000"/>
        <rFont val="Arial"/>
        <family val="2"/>
        <charset val="238"/>
      </rPr>
      <t>piaskowej</t>
    </r>
    <r>
      <rPr>
        <sz val="10"/>
        <rFont val="Arial"/>
        <family val="2"/>
        <charset val="238"/>
      </rPr>
      <t xml:space="preserve"> 5 cm</t>
    </r>
  </si>
  <si>
    <r>
      <t xml:space="preserve">Nawierzchnia z kostki betonowej biologicznoczynnej o gr. 8 cm na podsypce </t>
    </r>
    <r>
      <rPr>
        <sz val="10"/>
        <color rgb="FFFF0000"/>
        <rFont val="Arial"/>
        <family val="2"/>
        <charset val="238"/>
      </rPr>
      <t>piaskowej</t>
    </r>
    <r>
      <rPr>
        <sz val="10"/>
        <rFont val="Arial"/>
        <family val="2"/>
        <charset val="238"/>
      </rPr>
      <t xml:space="preserve"> 5 cm</t>
    </r>
  </si>
  <si>
    <r>
      <t xml:space="preserve">Nawierzchnia z kostki betonowej </t>
    </r>
    <r>
      <rPr>
        <strike/>
        <sz val="10"/>
        <color rgb="FFFF0000"/>
        <rFont val="Arial"/>
        <family val="2"/>
        <charset val="238"/>
      </rPr>
      <t>grafitowej</t>
    </r>
    <r>
      <rPr>
        <sz val="10"/>
        <color rgb="FFFF0000"/>
        <rFont val="Arial"/>
        <family val="2"/>
        <charset val="238"/>
      </rPr>
      <t xml:space="preserve"> szarej</t>
    </r>
    <r>
      <rPr>
        <sz val="10"/>
        <rFont val="Arial"/>
        <family val="2"/>
        <charset val="238"/>
      </rPr>
      <t xml:space="preserve"> o gr. 8 cm na podsypce </t>
    </r>
    <r>
      <rPr>
        <sz val="10"/>
        <color rgb="FFFF0000"/>
        <rFont val="Arial"/>
        <family val="2"/>
        <charset val="238"/>
      </rPr>
      <t xml:space="preserve">piaskowej </t>
    </r>
    <r>
      <rPr>
        <sz val="10"/>
        <rFont val="Arial"/>
        <family val="2"/>
        <charset val="238"/>
      </rPr>
      <t>5 cm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</si>
</sst>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22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1"/>
      <color indexed="64"/>
      <name val="Arial"/>
      <family val="2"/>
      <charset val="238"/>
    </font>
    <font>
      <b/>
      <sz val="11"/>
      <color indexed="64"/>
      <name val="Arial"/>
      <family val="2"/>
      <charset val="238"/>
    </font>
    <font>
      <b/>
      <sz val="12"/>
      <color indexed="64"/>
      <name val="Arial"/>
      <family val="2"/>
      <charset val="238"/>
    </font>
    <font>
      <b/>
      <sz val="9"/>
      <color indexed="64"/>
      <name val="Arial"/>
      <family val="2"/>
      <charset val="238"/>
    </font>
    <font>
      <sz val="9"/>
      <color indexed="64"/>
      <name val="Arial"/>
      <family val="2"/>
      <charset val="238"/>
    </font>
    <font>
      <b/>
      <u/>
      <sz val="12"/>
      <color indexed="64"/>
      <name val="Arial"/>
      <family val="2"/>
      <charset val="238"/>
    </font>
    <font>
      <sz val="8"/>
      <name val="Arial"/>
      <family val="2"/>
      <charset val="238"/>
    </font>
    <font>
      <sz val="10"/>
      <color indexed="64"/>
      <name val="Arial"/>
      <family val="2"/>
      <charset val="238"/>
    </font>
    <font>
      <sz val="10"/>
      <color rgb="FF000000"/>
      <name val="Times New Roman"/>
      <charset val="204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9">
    <xf numFmtId="0" fontId="0" fillId="0" borderId="0" applyNumberFormat="0" applyFont="0" applyFill="0" applyBorder="0" applyAlignment="0" applyProtection="0">
      <alignment vertical="top"/>
    </xf>
    <xf numFmtId="43" fontId="3" fillId="0" borderId="0" applyFont="0" applyFill="0" applyBorder="0" applyAlignment="0" applyProtection="0"/>
    <xf numFmtId="0" fontId="3" fillId="0" borderId="0" applyNumberFormat="0" applyFont="0" applyFill="0" applyBorder="0" applyAlignment="0" applyProtection="0">
      <alignment vertical="top"/>
    </xf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0" fontId="17" fillId="0" borderId="0"/>
    <xf numFmtId="0" fontId="18" fillId="0" borderId="0"/>
  </cellStyleXfs>
  <cellXfs count="92">
    <xf numFmtId="0" fontId="0" fillId="0" borderId="0" xfId="0" applyNumberFormat="1" applyFont="1" applyFill="1" applyBorder="1" applyAlignment="1" applyProtection="1">
      <alignment vertical="top"/>
    </xf>
    <xf numFmtId="1" fontId="4" fillId="0" borderId="5" xfId="0" applyNumberFormat="1" applyFont="1" applyFill="1" applyBorder="1" applyAlignment="1" applyProtection="1">
      <alignment horizontal="center" vertical="center"/>
    </xf>
    <xf numFmtId="0" fontId="3" fillId="0" borderId="1" xfId="2" applyNumberFormat="1" applyFont="1" applyFill="1" applyBorder="1" applyAlignment="1" applyProtection="1">
      <alignment vertical="center" wrapText="1"/>
    </xf>
    <xf numFmtId="43" fontId="8" fillId="0" borderId="1" xfId="1" applyFont="1" applyFill="1" applyBorder="1" applyAlignment="1" applyProtection="1">
      <alignment horizontal="center" vertical="center"/>
    </xf>
    <xf numFmtId="0" fontId="4" fillId="0" borderId="1" xfId="2" applyNumberFormat="1" applyFont="1" applyFill="1" applyBorder="1" applyAlignment="1" applyProtection="1">
      <alignment vertical="center" wrapText="1"/>
    </xf>
    <xf numFmtId="43" fontId="3" fillId="0" borderId="1" xfId="1" applyFont="1" applyFill="1" applyBorder="1" applyAlignment="1" applyProtection="1">
      <alignment horizontal="center" vertical="center"/>
    </xf>
    <xf numFmtId="0" fontId="4" fillId="0" borderId="8" xfId="2" applyNumberFormat="1" applyFont="1" applyFill="1" applyBorder="1" applyAlignment="1" applyProtection="1">
      <alignment vertical="center" wrapText="1"/>
    </xf>
    <xf numFmtId="1" fontId="4" fillId="0" borderId="5" xfId="2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top"/>
    </xf>
    <xf numFmtId="0" fontId="0" fillId="0" borderId="0" xfId="0" applyAlignment="1"/>
    <xf numFmtId="0" fontId="0" fillId="0" borderId="0" xfId="0" applyAlignment="1">
      <alignment horizontal="left"/>
    </xf>
    <xf numFmtId="4" fontId="0" fillId="0" borderId="0" xfId="0" applyNumberForma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4" fontId="12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2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/>
    </xf>
    <xf numFmtId="4" fontId="15" fillId="0" borderId="1" xfId="0" applyNumberFormat="1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4" fontId="15" fillId="0" borderId="0" xfId="0" applyNumberFormat="1" applyFont="1" applyBorder="1" applyAlignment="1">
      <alignment horizontal="right" vertical="center"/>
    </xf>
    <xf numFmtId="0" fontId="9" fillId="0" borderId="0" xfId="0" applyNumberFormat="1" applyFont="1" applyFill="1" applyBorder="1" applyAlignment="1" applyProtection="1">
      <alignment horizontal="left" vertical="top"/>
    </xf>
    <xf numFmtId="4" fontId="9" fillId="0" borderId="0" xfId="0" applyNumberFormat="1" applyFont="1" applyFill="1" applyBorder="1" applyAlignment="1" applyProtection="1">
      <alignment vertical="top"/>
    </xf>
    <xf numFmtId="0" fontId="3" fillId="0" borderId="0" xfId="2" applyNumberFormat="1" applyFont="1" applyFill="1" applyBorder="1" applyAlignment="1" applyProtection="1">
      <alignment horizontal="center" vertical="center"/>
    </xf>
    <xf numFmtId="0" fontId="3" fillId="0" borderId="0" xfId="2" applyNumberFormat="1" applyFont="1" applyFill="1" applyBorder="1" applyAlignment="1" applyProtection="1">
      <alignment vertical="center" wrapText="1"/>
    </xf>
    <xf numFmtId="43" fontId="3" fillId="0" borderId="0" xfId="1" applyFont="1" applyFill="1" applyBorder="1" applyAlignment="1" applyProtection="1">
      <alignment horizontal="center" vertical="center"/>
    </xf>
    <xf numFmtId="4" fontId="3" fillId="0" borderId="0" xfId="1" applyNumberFormat="1" applyFont="1" applyFill="1" applyBorder="1" applyAlignment="1" applyProtection="1">
      <alignment horizontal="center" vertical="center"/>
    </xf>
    <xf numFmtId="0" fontId="16" fillId="0" borderId="0" xfId="2" applyNumberFormat="1" applyFont="1" applyFill="1" applyBorder="1" applyAlignment="1" applyProtection="1"/>
    <xf numFmtId="0" fontId="3" fillId="0" borderId="0" xfId="2" applyNumberFormat="1" applyFont="1" applyFill="1" applyBorder="1" applyAlignment="1" applyProtection="1">
      <alignment vertical="top"/>
    </xf>
    <xf numFmtId="49" fontId="5" fillId="0" borderId="10" xfId="2" applyNumberFormat="1" applyFont="1" applyBorder="1" applyAlignment="1" applyProtection="1">
      <alignment horizontal="center" vertical="center" wrapText="1"/>
    </xf>
    <xf numFmtId="0" fontId="5" fillId="0" borderId="11" xfId="2" applyFont="1" applyBorder="1" applyAlignment="1" applyProtection="1">
      <alignment horizontal="center" vertical="center" wrapText="1"/>
    </xf>
    <xf numFmtId="49" fontId="5" fillId="0" borderId="11" xfId="2" applyNumberFormat="1" applyFont="1" applyBorder="1" applyAlignment="1" applyProtection="1">
      <alignment horizontal="center" vertical="center" wrapText="1"/>
    </xf>
    <xf numFmtId="0" fontId="5" fillId="0" borderId="12" xfId="2" applyFont="1" applyBorder="1" applyAlignment="1" applyProtection="1">
      <alignment horizontal="center" vertical="center"/>
    </xf>
    <xf numFmtId="1" fontId="4" fillId="0" borderId="7" xfId="2" applyNumberFormat="1" applyFont="1" applyFill="1" applyBorder="1" applyAlignment="1" applyProtection="1">
      <alignment horizontal="center" vertical="center"/>
    </xf>
    <xf numFmtId="43" fontId="4" fillId="0" borderId="8" xfId="1" applyFont="1" applyFill="1" applyBorder="1" applyAlignment="1" applyProtection="1">
      <alignment horizontal="center" vertical="center"/>
    </xf>
    <xf numFmtId="4" fontId="4" fillId="0" borderId="9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 wrapText="1"/>
    </xf>
    <xf numFmtId="43" fontId="3" fillId="2" borderId="1" xfId="1" applyFont="1" applyFill="1" applyBorder="1" applyAlignment="1" applyProtection="1">
      <alignment horizontal="center" vertical="center"/>
      <protection locked="0"/>
    </xf>
    <xf numFmtId="4" fontId="3" fillId="0" borderId="6" xfId="1" applyNumberFormat="1" applyFont="1" applyFill="1" applyBorder="1" applyAlignment="1" applyProtection="1">
      <alignment horizontal="center" vertical="center"/>
    </xf>
    <xf numFmtId="0" fontId="3" fillId="0" borderId="5" xfId="2" applyNumberFormat="1" applyFont="1" applyFill="1" applyBorder="1" applyAlignment="1" applyProtection="1">
      <alignment horizontal="center" vertical="center"/>
    </xf>
    <xf numFmtId="43" fontId="4" fillId="0" borderId="1" xfId="1" applyFont="1" applyFill="1" applyBorder="1" applyAlignment="1" applyProtection="1">
      <alignment horizontal="center" vertical="center"/>
    </xf>
    <xf numFmtId="4" fontId="4" fillId="0" borderId="6" xfId="1" applyNumberFormat="1" applyFont="1" applyFill="1" applyBorder="1" applyAlignment="1" applyProtection="1">
      <alignment horizontal="center" vertical="center"/>
    </xf>
    <xf numFmtId="49" fontId="4" fillId="0" borderId="5" xfId="2" applyNumberFormat="1" applyFont="1" applyFill="1" applyBorder="1" applyAlignment="1" applyProtection="1">
      <alignment horizontal="center" vertical="center"/>
    </xf>
    <xf numFmtId="0" fontId="4" fillId="0" borderId="5" xfId="2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5" fillId="0" borderId="0" xfId="2" applyFont="1" applyAlignment="1" applyProtection="1">
      <alignment horizontal="center" vertical="center"/>
    </xf>
    <xf numFmtId="43" fontId="5" fillId="0" borderId="0" xfId="1" applyFont="1" applyAlignment="1" applyProtection="1">
      <alignment horizontal="center" vertical="center"/>
    </xf>
    <xf numFmtId="49" fontId="6" fillId="0" borderId="2" xfId="2" applyNumberFormat="1" applyFont="1" applyBorder="1" applyAlignment="1" applyProtection="1">
      <alignment horizontal="center" vertical="center" wrapText="1"/>
    </xf>
    <xf numFmtId="0" fontId="6" fillId="0" borderId="3" xfId="2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 wrapText="1"/>
    </xf>
    <xf numFmtId="43" fontId="6" fillId="0" borderId="3" xfId="1" applyFont="1" applyBorder="1" applyAlignment="1" applyProtection="1">
      <alignment horizontal="center" vertical="center"/>
    </xf>
    <xf numFmtId="4" fontId="6" fillId="0" borderId="4" xfId="1" applyNumberFormat="1" applyFont="1" applyBorder="1" applyAlignment="1" applyProtection="1">
      <alignment horizontal="center" vertical="center" wrapText="1"/>
    </xf>
    <xf numFmtId="43" fontId="5" fillId="0" borderId="11" xfId="1" applyFont="1" applyBorder="1" applyAlignment="1" applyProtection="1">
      <alignment horizontal="center" vertical="center" wrapText="1"/>
    </xf>
    <xf numFmtId="43" fontId="4" fillId="0" borderId="8" xfId="1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3" xfId="2" applyNumberFormat="1" applyFont="1" applyFill="1" applyBorder="1" applyAlignment="1" applyProtection="1">
      <alignment vertical="top"/>
    </xf>
    <xf numFmtId="0" fontId="4" fillId="0" borderId="18" xfId="0" applyNumberFormat="1" applyFont="1" applyFill="1" applyBorder="1" applyAlignment="1" applyProtection="1">
      <alignment vertical="center" wrapText="1"/>
    </xf>
    <xf numFmtId="0" fontId="3" fillId="0" borderId="19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vertical="center" wrapText="1"/>
    </xf>
    <xf numFmtId="43" fontId="3" fillId="0" borderId="18" xfId="1" applyFont="1" applyFill="1" applyBorder="1" applyAlignment="1" applyProtection="1">
      <alignment horizontal="center" vertical="center"/>
    </xf>
    <xf numFmtId="43" fontId="3" fillId="2" borderId="18" xfId="1" applyFont="1" applyFill="1" applyBorder="1" applyAlignment="1" applyProtection="1">
      <alignment horizontal="center" vertical="center"/>
      <protection locked="0"/>
    </xf>
    <xf numFmtId="4" fontId="3" fillId="0" borderId="20" xfId="1" applyNumberFormat="1" applyFont="1" applyFill="1" applyBorder="1" applyAlignment="1" applyProtection="1">
      <alignment horizontal="center" vertical="center"/>
    </xf>
    <xf numFmtId="0" fontId="3" fillId="0" borderId="21" xfId="0" applyNumberFormat="1" applyFont="1" applyFill="1" applyBorder="1" applyAlignment="1" applyProtection="1">
      <alignment horizontal="center" vertical="center" wrapText="1"/>
    </xf>
    <xf numFmtId="0" fontId="7" fillId="0" borderId="18" xfId="0" applyFont="1" applyBorder="1" applyAlignment="1" applyProtection="1">
      <alignment horizontal="right" vertical="center" wrapText="1"/>
    </xf>
    <xf numFmtId="43" fontId="7" fillId="0" borderId="18" xfId="1" applyFont="1" applyBorder="1" applyAlignment="1" applyProtection="1">
      <alignment horizontal="right" vertical="center" wrapText="1"/>
    </xf>
    <xf numFmtId="4" fontId="4" fillId="0" borderId="17" xfId="1" applyNumberFormat="1" applyFont="1" applyFill="1" applyBorder="1" applyAlignment="1" applyProtection="1">
      <alignment horizontal="center" vertical="center"/>
    </xf>
    <xf numFmtId="43" fontId="3" fillId="0" borderId="0" xfId="1" applyFont="1" applyFill="1" applyBorder="1" applyAlignment="1" applyProtection="1">
      <alignment vertical="center"/>
    </xf>
    <xf numFmtId="43" fontId="3" fillId="0" borderId="1" xfId="1" applyFont="1" applyFill="1" applyBorder="1" applyAlignment="1" applyProtection="1">
      <alignment horizontal="right" vertical="center" wrapText="1"/>
    </xf>
    <xf numFmtId="43" fontId="4" fillId="0" borderId="1" xfId="1" applyFont="1" applyFill="1" applyBorder="1" applyAlignment="1" applyProtection="1">
      <alignment horizontal="right" vertical="center" wrapText="1"/>
    </xf>
    <xf numFmtId="2" fontId="8" fillId="0" borderId="1" xfId="1" applyNumberFormat="1" applyFont="1" applyFill="1" applyBorder="1" applyAlignment="1" applyProtection="1">
      <alignment horizontal="right" vertical="center" wrapText="1"/>
    </xf>
    <xf numFmtId="43" fontId="3" fillId="0" borderId="18" xfId="1" applyFont="1" applyFill="1" applyBorder="1" applyAlignment="1" applyProtection="1">
      <alignment horizontal="right" vertical="center" wrapText="1"/>
    </xf>
    <xf numFmtId="4" fontId="4" fillId="0" borderId="20" xfId="1" applyNumberFormat="1" applyFont="1" applyFill="1" applyBorder="1" applyAlignment="1" applyProtection="1">
      <alignment horizontal="center" vertical="center"/>
    </xf>
    <xf numFmtId="49" fontId="3" fillId="0" borderId="5" xfId="2" applyNumberFormat="1" applyFont="1" applyFill="1" applyBorder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3" fillId="0" borderId="13" xfId="2" applyNumberFormat="1" applyFont="1" applyFill="1" applyBorder="1" applyAlignment="1" applyProtection="1">
      <alignment horizontal="center" vertical="center" wrapText="1"/>
    </xf>
    <xf numFmtId="0" fontId="20" fillId="0" borderId="5" xfId="2" applyNumberFormat="1" applyFont="1" applyFill="1" applyBorder="1" applyAlignment="1" applyProtection="1">
      <alignment horizontal="center" vertical="center" wrapText="1"/>
    </xf>
    <xf numFmtId="0" fontId="20" fillId="0" borderId="1" xfId="2" applyNumberFormat="1" applyFont="1" applyFill="1" applyBorder="1" applyAlignment="1" applyProtection="1">
      <alignment vertical="center" wrapText="1"/>
    </xf>
    <xf numFmtId="43" fontId="20" fillId="0" borderId="1" xfId="1" applyFont="1" applyFill="1" applyBorder="1" applyAlignment="1" applyProtection="1">
      <alignment horizontal="center" vertical="center"/>
    </xf>
    <xf numFmtId="43" fontId="20" fillId="0" borderId="1" xfId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horizontal="right" vertical="center"/>
    </xf>
    <xf numFmtId="0" fontId="6" fillId="0" borderId="0" xfId="2" applyFont="1" applyAlignment="1" applyProtection="1">
      <alignment horizontal="center" vertical="center"/>
    </xf>
    <xf numFmtId="0" fontId="5" fillId="0" borderId="0" xfId="2" applyFont="1" applyAlignment="1" applyProtection="1">
      <alignment horizontal="center" vertical="center"/>
    </xf>
    <xf numFmtId="0" fontId="6" fillId="0" borderId="14" xfId="0" applyFont="1" applyBorder="1" applyAlignment="1" applyProtection="1">
      <alignment horizontal="right"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6" fillId="0" borderId="16" xfId="0" applyFont="1" applyBorder="1" applyAlignment="1" applyProtection="1">
      <alignment horizontal="right" vertical="center" wrapText="1"/>
    </xf>
  </cellXfs>
  <cellStyles count="9">
    <cellStyle name="Dziesiętny" xfId="1" builtinId="3"/>
    <cellStyle name="Dziesiętny 2" xfId="4" xr:uid="{00000000-0005-0000-0000-000001000000}"/>
    <cellStyle name="Dziesiętny 3" xfId="6" xr:uid="{00000000-0005-0000-0000-000002000000}"/>
    <cellStyle name="Normalny" xfId="0" builtinId="0"/>
    <cellStyle name="Normalny 2" xfId="2" xr:uid="{00000000-0005-0000-0000-000004000000}"/>
    <cellStyle name="Normalny 3" xfId="3" xr:uid="{00000000-0005-0000-0000-000005000000}"/>
    <cellStyle name="Normalny 4" xfId="5" xr:uid="{00000000-0005-0000-0000-000006000000}"/>
    <cellStyle name="Normalny 5" xfId="7" xr:uid="{7FD1CD92-0D88-4B99-A81D-68CA7F31ACC6}"/>
    <cellStyle name="Normalny 6" xfId="8" xr:uid="{2151DAAD-0190-4721-BA25-88F43E586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EBE6A0-93B9-4440-AF41-C604A2891A68}">
  <dimension ref="B3:D16"/>
  <sheetViews>
    <sheetView showZeros="0"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.28515625" style="8" customWidth="1"/>
    <col min="2" max="2" width="8.28515625" style="8" customWidth="1"/>
    <col min="3" max="3" width="51" style="24" customWidth="1"/>
    <col min="4" max="4" width="19.7109375" style="25" customWidth="1"/>
    <col min="5" max="16384" width="9.140625" style="8"/>
  </cols>
  <sheetData>
    <row r="3" spans="2:4" ht="15" x14ac:dyDescent="0.25">
      <c r="B3" s="82" t="s">
        <v>31</v>
      </c>
      <c r="C3" s="82"/>
      <c r="D3" s="82"/>
    </row>
    <row r="4" spans="2:4" x14ac:dyDescent="0.2">
      <c r="B4" s="9"/>
      <c r="C4" s="10"/>
      <c r="D4" s="11"/>
    </row>
    <row r="5" spans="2:4" ht="47.25" customHeight="1" x14ac:dyDescent="0.2">
      <c r="B5" s="83" t="s">
        <v>156</v>
      </c>
      <c r="C5" s="84"/>
      <c r="D5" s="84"/>
    </row>
    <row r="6" spans="2:4" ht="10.5" customHeight="1" x14ac:dyDescent="0.25">
      <c r="B6" s="12"/>
      <c r="C6" s="13"/>
      <c r="D6" s="14"/>
    </row>
    <row r="7" spans="2:4" ht="24.95" customHeight="1" x14ac:dyDescent="0.2">
      <c r="B7" s="15" t="s">
        <v>32</v>
      </c>
      <c r="C7" s="16" t="s">
        <v>82</v>
      </c>
      <c r="D7" s="17" t="s">
        <v>33</v>
      </c>
    </row>
    <row r="8" spans="2:4" ht="40.5" customHeight="1" x14ac:dyDescent="0.2">
      <c r="B8" s="18" t="s">
        <v>39</v>
      </c>
      <c r="C8" s="47" t="s">
        <v>153</v>
      </c>
      <c r="D8" s="19">
        <f>'ul. Hestii - b. drogowa '!G78</f>
        <v>0</v>
      </c>
    </row>
    <row r="9" spans="2:4" ht="40.5" customHeight="1" x14ac:dyDescent="0.2">
      <c r="B9" s="18" t="s">
        <v>141</v>
      </c>
      <c r="C9" s="47" t="s">
        <v>154</v>
      </c>
      <c r="D9" s="19">
        <f>'ul. Westy - b. drogowa'!G71</f>
        <v>0</v>
      </c>
    </row>
    <row r="10" spans="2:4" ht="40.5" customHeight="1" x14ac:dyDescent="0.2">
      <c r="B10" s="18" t="s">
        <v>142</v>
      </c>
      <c r="C10" s="47" t="s">
        <v>155</v>
      </c>
      <c r="D10" s="19">
        <f>'ul. Westy - b. sanitarna'!G73</f>
        <v>0</v>
      </c>
    </row>
    <row r="11" spans="2:4" ht="24.95" customHeight="1" x14ac:dyDescent="0.2">
      <c r="B11" s="85" t="s">
        <v>35</v>
      </c>
      <c r="C11" s="85"/>
      <c r="D11" s="20">
        <f>SUM(D8:D10)</f>
        <v>0</v>
      </c>
    </row>
    <row r="12" spans="2:4" ht="24.95" customHeight="1" x14ac:dyDescent="0.2">
      <c r="B12" s="85" t="s">
        <v>34</v>
      </c>
      <c r="C12" s="85"/>
      <c r="D12" s="20">
        <f>ROUND(D11*0.23,2)</f>
        <v>0</v>
      </c>
    </row>
    <row r="13" spans="2:4" ht="24.95" customHeight="1" x14ac:dyDescent="0.2">
      <c r="B13" s="86" t="s">
        <v>36</v>
      </c>
      <c r="C13" s="86"/>
      <c r="D13" s="21">
        <f>D11+D12</f>
        <v>0</v>
      </c>
    </row>
    <row r="14" spans="2:4" ht="24.95" customHeight="1" x14ac:dyDescent="0.2">
      <c r="B14" s="22"/>
      <c r="C14" s="22"/>
      <c r="D14" s="23"/>
    </row>
    <row r="15" spans="2:4" ht="24.95" customHeight="1" x14ac:dyDescent="0.2"/>
    <row r="16" spans="2:4" s="24" customFormat="1" x14ac:dyDescent="0.2">
      <c r="B16" s="30"/>
      <c r="D16" s="25"/>
    </row>
  </sheetData>
  <sheetProtection algorithmName="SHA-512" hashValue="P+Hus1Kv1Y2yIBklI8zdv0WlovoO1aTM6Hjpj0ZTsgbIjbunjT1g6sWrR71kYGL1BmH7aDVZmpCAvGTUjRIwjw==" saltValue="MutL2G1pYcX7tWipbwZ8Yw==" spinCount="100000" sheet="1" objects="1" scenarios="1" selectLockedCells="1"/>
  <mergeCells count="5">
    <mergeCell ref="B3:D3"/>
    <mergeCell ref="B5:D5"/>
    <mergeCell ref="B11:C11"/>
    <mergeCell ref="B12:C12"/>
    <mergeCell ref="B13:C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C0471-2677-4534-B310-2DC59F1D8C61}">
  <dimension ref="B2:H81"/>
  <sheetViews>
    <sheetView showZeros="0" view="pageBreakPreview" topLeftCell="C30" zoomScale="85" zoomScaleNormal="100" zoomScaleSheetLayoutView="85" workbookViewId="0">
      <selection activeCell="F41" sqref="F41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9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7" t="s">
        <v>163</v>
      </c>
      <c r="C2" s="87"/>
      <c r="D2" s="87"/>
      <c r="E2" s="87"/>
      <c r="F2" s="87"/>
      <c r="G2" s="87"/>
      <c r="H2" s="87"/>
    </row>
    <row r="3" spans="2:8" ht="30" customHeight="1" x14ac:dyDescent="0.2">
      <c r="B3" s="88" t="s">
        <v>153</v>
      </c>
      <c r="C3" s="88"/>
      <c r="D3" s="88"/>
      <c r="E3" s="88"/>
      <c r="F3" s="88"/>
      <c r="G3" s="88"/>
    </row>
    <row r="4" spans="2:8" ht="30" customHeight="1" thickBot="1" x14ac:dyDescent="0.25">
      <c r="B4" s="76"/>
      <c r="C4" s="76"/>
      <c r="D4" s="76"/>
      <c r="E4" s="49"/>
      <c r="F4" s="76"/>
      <c r="G4" s="76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50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22</v>
      </c>
      <c r="D7" s="37"/>
      <c r="E7" s="56"/>
      <c r="F7" s="37"/>
      <c r="G7" s="38"/>
    </row>
    <row r="8" spans="2:8" ht="35.1" customHeight="1" x14ac:dyDescent="0.2">
      <c r="B8" s="39">
        <v>1</v>
      </c>
      <c r="C8" s="2" t="s">
        <v>61</v>
      </c>
      <c r="D8" s="5" t="s">
        <v>2</v>
      </c>
      <c r="E8" s="70">
        <v>0.33</v>
      </c>
      <c r="F8" s="40"/>
      <c r="G8" s="41">
        <f>ROUND(F8*E8,2)</f>
        <v>0</v>
      </c>
    </row>
    <row r="9" spans="2:8" ht="35.1" customHeight="1" x14ac:dyDescent="0.2">
      <c r="B9" s="39">
        <v>2</v>
      </c>
      <c r="C9" s="2" t="s">
        <v>62</v>
      </c>
      <c r="D9" s="5" t="s">
        <v>37</v>
      </c>
      <c r="E9" s="81">
        <v>8</v>
      </c>
      <c r="F9" s="40"/>
      <c r="G9" s="41">
        <f t="shared" ref="G9:G13" si="0">ROUND(F9*E9,2)</f>
        <v>0</v>
      </c>
    </row>
    <row r="10" spans="2:8" ht="35.1" customHeight="1" x14ac:dyDescent="0.2">
      <c r="B10" s="39">
        <v>3</v>
      </c>
      <c r="C10" s="2" t="s">
        <v>63</v>
      </c>
      <c r="D10" s="5" t="s">
        <v>9</v>
      </c>
      <c r="E10" s="70">
        <v>36</v>
      </c>
      <c r="F10" s="40"/>
      <c r="G10" s="41">
        <f t="shared" si="0"/>
        <v>0</v>
      </c>
    </row>
    <row r="11" spans="2:8" ht="35.1" customHeight="1" x14ac:dyDescent="0.2">
      <c r="B11" s="39">
        <v>4</v>
      </c>
      <c r="C11" s="2" t="s">
        <v>83</v>
      </c>
      <c r="D11" s="5" t="s">
        <v>37</v>
      </c>
      <c r="E11" s="70">
        <v>2</v>
      </c>
      <c r="F11" s="40"/>
      <c r="G11" s="41">
        <f t="shared" si="0"/>
        <v>0</v>
      </c>
    </row>
    <row r="12" spans="2:8" ht="35.1" customHeight="1" x14ac:dyDescent="0.2">
      <c r="B12" s="39">
        <v>5</v>
      </c>
      <c r="C12" s="2" t="s">
        <v>143</v>
      </c>
      <c r="D12" s="5" t="s">
        <v>9</v>
      </c>
      <c r="E12" s="70">
        <v>12</v>
      </c>
      <c r="F12" s="40"/>
      <c r="G12" s="41">
        <f t="shared" ref="G12" si="1">ROUND(F12*E12,2)</f>
        <v>0</v>
      </c>
    </row>
    <row r="13" spans="2:8" ht="35.1" customHeight="1" x14ac:dyDescent="0.2">
      <c r="B13" s="39">
        <v>6</v>
      </c>
      <c r="C13" s="2" t="s">
        <v>64</v>
      </c>
      <c r="D13" s="5" t="s">
        <v>9</v>
      </c>
      <c r="E13" s="70">
        <v>5</v>
      </c>
      <c r="F13" s="40"/>
      <c r="G13" s="41">
        <f t="shared" si="0"/>
        <v>0</v>
      </c>
    </row>
    <row r="14" spans="2:8" ht="35.1" customHeight="1" x14ac:dyDescent="0.2">
      <c r="B14" s="39">
        <v>7</v>
      </c>
      <c r="C14" s="2" t="s">
        <v>144</v>
      </c>
      <c r="D14" s="5" t="s">
        <v>9</v>
      </c>
      <c r="E14" s="70">
        <v>81.8</v>
      </c>
      <c r="F14" s="40"/>
      <c r="G14" s="41">
        <f t="shared" ref="G14:G17" si="2">ROUND(F14*E14,2)</f>
        <v>0</v>
      </c>
    </row>
    <row r="15" spans="2:8" ht="35.1" customHeight="1" x14ac:dyDescent="0.2">
      <c r="B15" s="39">
        <v>8</v>
      </c>
      <c r="C15" s="2" t="s">
        <v>145</v>
      </c>
      <c r="D15" s="5" t="s">
        <v>9</v>
      </c>
      <c r="E15" s="70">
        <v>120.3</v>
      </c>
      <c r="F15" s="40"/>
      <c r="G15" s="41">
        <f t="shared" si="2"/>
        <v>0</v>
      </c>
    </row>
    <row r="16" spans="2:8" ht="35.1" customHeight="1" x14ac:dyDescent="0.2">
      <c r="B16" s="39">
        <v>9</v>
      </c>
      <c r="C16" s="2" t="s">
        <v>146</v>
      </c>
      <c r="D16" s="5" t="s">
        <v>9</v>
      </c>
      <c r="E16" s="70">
        <v>115.4</v>
      </c>
      <c r="F16" s="40"/>
      <c r="G16" s="41">
        <f t="shared" si="2"/>
        <v>0</v>
      </c>
    </row>
    <row r="17" spans="2:7" ht="35.1" customHeight="1" x14ac:dyDescent="0.2">
      <c r="B17" s="39">
        <v>10</v>
      </c>
      <c r="C17" s="2" t="s">
        <v>147</v>
      </c>
      <c r="D17" s="5" t="s">
        <v>17</v>
      </c>
      <c r="E17" s="70">
        <v>33</v>
      </c>
      <c r="F17" s="40"/>
      <c r="G17" s="41">
        <f t="shared" si="2"/>
        <v>0</v>
      </c>
    </row>
    <row r="18" spans="2:7" ht="35.1" customHeight="1" x14ac:dyDescent="0.2">
      <c r="B18" s="42"/>
      <c r="C18" s="4" t="s">
        <v>23</v>
      </c>
      <c r="D18" s="43"/>
      <c r="E18" s="71"/>
      <c r="F18" s="43"/>
      <c r="G18" s="44">
        <f>SUBTOTAL(109,G8:G17)</f>
        <v>0</v>
      </c>
    </row>
    <row r="19" spans="2:7" ht="35.1" customHeight="1" x14ac:dyDescent="0.2">
      <c r="B19" s="45" t="s">
        <v>11</v>
      </c>
      <c r="C19" s="4" t="s">
        <v>18</v>
      </c>
      <c r="D19" s="5"/>
      <c r="E19" s="70"/>
      <c r="F19" s="43"/>
      <c r="G19" s="44"/>
    </row>
    <row r="20" spans="2:7" ht="35.1" customHeight="1" x14ac:dyDescent="0.2">
      <c r="B20" s="75" t="s">
        <v>151</v>
      </c>
      <c r="C20" s="2" t="s">
        <v>57</v>
      </c>
      <c r="D20" s="5" t="s">
        <v>9</v>
      </c>
      <c r="E20" s="72">
        <v>404.6</v>
      </c>
      <c r="F20" s="40"/>
      <c r="G20" s="41">
        <f>ROUND(F20*E20,2)</f>
        <v>0</v>
      </c>
    </row>
    <row r="21" spans="2:7" ht="35.1" customHeight="1" x14ac:dyDescent="0.2">
      <c r="B21" s="75" t="s">
        <v>152</v>
      </c>
      <c r="C21" s="2" t="s">
        <v>40</v>
      </c>
      <c r="D21" s="5" t="s">
        <v>15</v>
      </c>
      <c r="E21" s="72">
        <v>40.46</v>
      </c>
      <c r="F21" s="40"/>
      <c r="G21" s="41">
        <f t="shared" ref="G21:G23" si="3">ROUND(F21*E21,2)</f>
        <v>0</v>
      </c>
    </row>
    <row r="22" spans="2:7" ht="35.1" customHeight="1" x14ac:dyDescent="0.2">
      <c r="B22" s="42">
        <v>13</v>
      </c>
      <c r="C22" s="2" t="s">
        <v>41</v>
      </c>
      <c r="D22" s="5" t="s">
        <v>15</v>
      </c>
      <c r="E22" s="72">
        <v>1948.84</v>
      </c>
      <c r="F22" s="40"/>
      <c r="G22" s="41">
        <f t="shared" si="3"/>
        <v>0</v>
      </c>
    </row>
    <row r="23" spans="2:7" ht="35.1" customHeight="1" x14ac:dyDescent="0.2">
      <c r="B23" s="42">
        <v>14</v>
      </c>
      <c r="C23" s="2" t="s">
        <v>42</v>
      </c>
      <c r="D23" s="3" t="s">
        <v>15</v>
      </c>
      <c r="E23" s="72">
        <v>1948.84</v>
      </c>
      <c r="F23" s="40"/>
      <c r="G23" s="41">
        <f t="shared" si="3"/>
        <v>0</v>
      </c>
    </row>
    <row r="24" spans="2:7" ht="35.1" customHeight="1" x14ac:dyDescent="0.2">
      <c r="B24" s="42"/>
      <c r="C24" s="4" t="s">
        <v>20</v>
      </c>
      <c r="D24" s="43"/>
      <c r="E24" s="71"/>
      <c r="F24" s="43"/>
      <c r="G24" s="44">
        <f>SUBTOTAL(109,G20:G23)</f>
        <v>0</v>
      </c>
    </row>
    <row r="25" spans="2:7" ht="35.1" customHeight="1" x14ac:dyDescent="0.2">
      <c r="B25" s="45" t="s">
        <v>16</v>
      </c>
      <c r="C25" s="4" t="s">
        <v>27</v>
      </c>
      <c r="D25" s="5"/>
      <c r="E25" s="70"/>
      <c r="F25" s="43"/>
      <c r="G25" s="44"/>
    </row>
    <row r="26" spans="2:7" ht="35.1" customHeight="1" x14ac:dyDescent="0.2">
      <c r="B26" s="42">
        <v>15</v>
      </c>
      <c r="C26" s="2" t="s">
        <v>52</v>
      </c>
      <c r="D26" s="5" t="s">
        <v>9</v>
      </c>
      <c r="E26" s="70">
        <v>2779.15</v>
      </c>
      <c r="F26" s="40"/>
      <c r="G26" s="41">
        <f>ROUND(F26*E26,2)</f>
        <v>0</v>
      </c>
    </row>
    <row r="27" spans="2:7" ht="35.1" customHeight="1" x14ac:dyDescent="0.2">
      <c r="B27" s="39">
        <v>16</v>
      </c>
      <c r="C27" s="2" t="s">
        <v>67</v>
      </c>
      <c r="D27" s="5" t="s">
        <v>9</v>
      </c>
      <c r="E27" s="70">
        <v>2918.11</v>
      </c>
      <c r="F27" s="40"/>
      <c r="G27" s="41">
        <f t="shared" ref="G27:G29" si="4">ROUND(F27*E27,2)</f>
        <v>0</v>
      </c>
    </row>
    <row r="28" spans="2:7" ht="35.1" customHeight="1" x14ac:dyDescent="0.2">
      <c r="B28" s="42">
        <v>17</v>
      </c>
      <c r="C28" s="2" t="s">
        <v>66</v>
      </c>
      <c r="D28" s="5" t="s">
        <v>9</v>
      </c>
      <c r="E28" s="70">
        <v>2779.15</v>
      </c>
      <c r="F28" s="40"/>
      <c r="G28" s="41">
        <f t="shared" si="4"/>
        <v>0</v>
      </c>
    </row>
    <row r="29" spans="2:7" ht="35.1" customHeight="1" x14ac:dyDescent="0.2">
      <c r="B29" s="39">
        <v>18</v>
      </c>
      <c r="C29" s="2" t="s">
        <v>68</v>
      </c>
      <c r="D29" s="5" t="s">
        <v>9</v>
      </c>
      <c r="E29" s="70">
        <v>2502.6</v>
      </c>
      <c r="F29" s="40"/>
      <c r="G29" s="41">
        <f t="shared" si="4"/>
        <v>0</v>
      </c>
    </row>
    <row r="30" spans="2:7" ht="35.1" customHeight="1" x14ac:dyDescent="0.2">
      <c r="B30" s="42"/>
      <c r="C30" s="4" t="s">
        <v>28</v>
      </c>
      <c r="D30" s="43"/>
      <c r="E30" s="71"/>
      <c r="F30" s="43"/>
      <c r="G30" s="44">
        <f>SUBTOTAL(109,G26:G29)</f>
        <v>0</v>
      </c>
    </row>
    <row r="31" spans="2:7" ht="35.1" customHeight="1" x14ac:dyDescent="0.2">
      <c r="B31" s="45" t="s">
        <v>21</v>
      </c>
      <c r="C31" s="4" t="s">
        <v>29</v>
      </c>
      <c r="D31" s="5"/>
      <c r="E31" s="70"/>
      <c r="F31" s="43"/>
      <c r="G31" s="44"/>
    </row>
    <row r="32" spans="2:7" ht="35.1" customHeight="1" x14ac:dyDescent="0.2">
      <c r="B32" s="42">
        <v>19</v>
      </c>
      <c r="C32" s="2" t="s">
        <v>172</v>
      </c>
      <c r="D32" s="5" t="s">
        <v>9</v>
      </c>
      <c r="E32" s="70">
        <v>1044.3499999999999</v>
      </c>
      <c r="F32" s="40"/>
      <c r="G32" s="41">
        <f>ROUND(F32*E32,2)</f>
        <v>0</v>
      </c>
    </row>
    <row r="33" spans="2:7" ht="35.1" customHeight="1" x14ac:dyDescent="0.2">
      <c r="B33" s="39">
        <v>20</v>
      </c>
      <c r="C33" s="2" t="s">
        <v>173</v>
      </c>
      <c r="D33" s="5" t="s">
        <v>9</v>
      </c>
      <c r="E33" s="70">
        <v>722.24</v>
      </c>
      <c r="F33" s="40"/>
      <c r="G33" s="41">
        <f t="shared" ref="G33:G34" si="5">ROUND(F33*E33,2)</f>
        <v>0</v>
      </c>
    </row>
    <row r="34" spans="2:7" ht="35.1" customHeight="1" x14ac:dyDescent="0.2">
      <c r="B34" s="42">
        <v>21</v>
      </c>
      <c r="C34" s="2" t="s">
        <v>70</v>
      </c>
      <c r="D34" s="5" t="s">
        <v>9</v>
      </c>
      <c r="E34" s="70">
        <v>276.55</v>
      </c>
      <c r="F34" s="40"/>
      <c r="G34" s="41">
        <f t="shared" si="5"/>
        <v>0</v>
      </c>
    </row>
    <row r="35" spans="2:7" ht="35.1" customHeight="1" x14ac:dyDescent="0.2">
      <c r="B35" s="42"/>
      <c r="C35" s="4" t="s">
        <v>30</v>
      </c>
      <c r="D35" s="43"/>
      <c r="E35" s="71"/>
      <c r="F35" s="43"/>
      <c r="G35" s="44">
        <f>SUBTOTAL(109,G32:G34)</f>
        <v>0</v>
      </c>
    </row>
    <row r="36" spans="2:7" ht="35.1" customHeight="1" x14ac:dyDescent="0.2">
      <c r="B36" s="46" t="s">
        <v>12</v>
      </c>
      <c r="C36" s="4" t="s">
        <v>53</v>
      </c>
      <c r="D36" s="43"/>
      <c r="E36" s="71"/>
      <c r="F36" s="43"/>
      <c r="G36" s="41"/>
    </row>
    <row r="37" spans="2:7" ht="35.1" customHeight="1" x14ac:dyDescent="0.2">
      <c r="B37" s="39">
        <v>22</v>
      </c>
      <c r="C37" s="2" t="s">
        <v>69</v>
      </c>
      <c r="D37" s="5" t="s">
        <v>9</v>
      </c>
      <c r="E37" s="70">
        <v>736</v>
      </c>
      <c r="F37" s="40"/>
      <c r="G37" s="41">
        <f>ROUND(F37*E37,2)</f>
        <v>0</v>
      </c>
    </row>
    <row r="38" spans="2:7" ht="35.1" customHeight="1" x14ac:dyDescent="0.2">
      <c r="B38" s="39"/>
      <c r="C38" s="4" t="s">
        <v>54</v>
      </c>
      <c r="D38" s="43"/>
      <c r="E38" s="71"/>
      <c r="F38" s="43"/>
      <c r="G38" s="44">
        <f>SUBTOTAL(109,G37:G37)</f>
        <v>0</v>
      </c>
    </row>
    <row r="39" spans="2:7" ht="35.1" customHeight="1" x14ac:dyDescent="0.2">
      <c r="B39" s="46" t="s">
        <v>13</v>
      </c>
      <c r="C39" s="4" t="s">
        <v>4</v>
      </c>
      <c r="D39" s="43"/>
      <c r="E39" s="71"/>
      <c r="F39" s="43"/>
      <c r="G39" s="41"/>
    </row>
    <row r="40" spans="2:7" ht="35.1" customHeight="1" x14ac:dyDescent="0.2">
      <c r="B40" s="39">
        <v>23</v>
      </c>
      <c r="C40" s="2" t="s">
        <v>51</v>
      </c>
      <c r="D40" s="5" t="s">
        <v>17</v>
      </c>
      <c r="E40" s="70">
        <v>920.3</v>
      </c>
      <c r="F40" s="40"/>
      <c r="G40" s="41">
        <f>ROUND(F40*E40,2)</f>
        <v>0</v>
      </c>
    </row>
    <row r="41" spans="2:7" ht="35.1" customHeight="1" x14ac:dyDescent="0.2">
      <c r="B41" s="39">
        <v>24</v>
      </c>
      <c r="C41" s="2" t="s">
        <v>71</v>
      </c>
      <c r="D41" s="5" t="s">
        <v>17</v>
      </c>
      <c r="E41" s="70">
        <v>345.26</v>
      </c>
      <c r="F41" s="40"/>
      <c r="G41" s="41">
        <f>ROUND(F41*E41,2)</f>
        <v>0</v>
      </c>
    </row>
    <row r="42" spans="2:7" ht="35.1" customHeight="1" x14ac:dyDescent="0.2">
      <c r="B42" s="39">
        <v>25</v>
      </c>
      <c r="C42" s="2" t="s">
        <v>150</v>
      </c>
      <c r="D42" s="5" t="s">
        <v>17</v>
      </c>
      <c r="E42" s="70">
        <v>9</v>
      </c>
      <c r="F42" s="40"/>
      <c r="G42" s="41">
        <f>ROUND(F42*E42,2)</f>
        <v>0</v>
      </c>
    </row>
    <row r="43" spans="2:7" ht="35.1" customHeight="1" x14ac:dyDescent="0.2">
      <c r="B43" s="39"/>
      <c r="C43" s="4" t="s">
        <v>54</v>
      </c>
      <c r="D43" s="43"/>
      <c r="E43" s="71"/>
      <c r="F43" s="43"/>
      <c r="G43" s="44">
        <f>SUBTOTAL(109,G40:G42)</f>
        <v>0</v>
      </c>
    </row>
    <row r="44" spans="2:7" ht="35.1" customHeight="1" x14ac:dyDescent="0.2">
      <c r="B44" s="46" t="s">
        <v>14</v>
      </c>
      <c r="C44" s="4" t="s">
        <v>43</v>
      </c>
      <c r="D44" s="43"/>
      <c r="E44" s="71"/>
      <c r="F44" s="43"/>
      <c r="G44" s="41"/>
    </row>
    <row r="45" spans="2:7" ht="35.1" customHeight="1" x14ac:dyDescent="0.2">
      <c r="B45" s="39">
        <v>26</v>
      </c>
      <c r="C45" s="2" t="s">
        <v>60</v>
      </c>
      <c r="D45" s="5" t="s">
        <v>9</v>
      </c>
      <c r="E45" s="70">
        <v>1003.49</v>
      </c>
      <c r="F45" s="40"/>
      <c r="G45" s="41">
        <f>ROUND(F45*E45,2)</f>
        <v>0</v>
      </c>
    </row>
    <row r="46" spans="2:7" ht="35.1" customHeight="1" x14ac:dyDescent="0.2">
      <c r="B46" s="39">
        <v>27</v>
      </c>
      <c r="C46" s="2" t="s">
        <v>56</v>
      </c>
      <c r="D46" s="5" t="s">
        <v>9</v>
      </c>
      <c r="E46" s="70">
        <v>1003.49</v>
      </c>
      <c r="F46" s="40"/>
      <c r="G46" s="41">
        <f t="shared" ref="G46:G58" si="6">ROUND(F46*E46,2)</f>
        <v>0</v>
      </c>
    </row>
    <row r="47" spans="2:7" ht="35.1" customHeight="1" x14ac:dyDescent="0.2">
      <c r="B47" s="39">
        <v>28</v>
      </c>
      <c r="C47" s="2" t="s">
        <v>72</v>
      </c>
      <c r="D47" s="5" t="s">
        <v>19</v>
      </c>
      <c r="E47" s="70">
        <v>1</v>
      </c>
      <c r="F47" s="40"/>
      <c r="G47" s="41">
        <f t="shared" si="6"/>
        <v>0</v>
      </c>
    </row>
    <row r="48" spans="2:7" ht="35.1" customHeight="1" x14ac:dyDescent="0.2">
      <c r="B48" s="39">
        <v>29</v>
      </c>
      <c r="C48" s="2" t="s">
        <v>73</v>
      </c>
      <c r="D48" s="5" t="s">
        <v>15</v>
      </c>
      <c r="E48" s="70">
        <v>123.87</v>
      </c>
      <c r="F48" s="40"/>
      <c r="G48" s="41">
        <f t="shared" si="6"/>
        <v>0</v>
      </c>
    </row>
    <row r="49" spans="2:7" ht="35.1" customHeight="1" x14ac:dyDescent="0.2">
      <c r="B49" s="78" t="s">
        <v>162</v>
      </c>
      <c r="C49" s="79" t="s">
        <v>161</v>
      </c>
      <c r="D49" s="80" t="s">
        <v>9</v>
      </c>
      <c r="E49" s="81">
        <v>1003.49</v>
      </c>
      <c r="F49" s="40"/>
      <c r="G49" s="41">
        <f t="shared" ref="G49" si="7">ROUND(F49*E49,2)</f>
        <v>0</v>
      </c>
    </row>
    <row r="50" spans="2:7" ht="36.75" customHeight="1" x14ac:dyDescent="0.2">
      <c r="B50" s="39">
        <v>30</v>
      </c>
      <c r="C50" s="2" t="s">
        <v>91</v>
      </c>
      <c r="D50" s="5" t="s">
        <v>37</v>
      </c>
      <c r="E50" s="70">
        <v>8</v>
      </c>
      <c r="F50" s="40"/>
      <c r="G50" s="41">
        <f t="shared" si="6"/>
        <v>0</v>
      </c>
    </row>
    <row r="51" spans="2:7" ht="35.1" customHeight="1" x14ac:dyDescent="0.2">
      <c r="B51" s="39">
        <v>31</v>
      </c>
      <c r="C51" s="2" t="s">
        <v>166</v>
      </c>
      <c r="D51" s="5" t="s">
        <v>9</v>
      </c>
      <c r="E51" s="70">
        <v>42</v>
      </c>
      <c r="F51" s="40"/>
      <c r="G51" s="41">
        <f t="shared" si="6"/>
        <v>0</v>
      </c>
    </row>
    <row r="52" spans="2:7" ht="35.1" customHeight="1" x14ac:dyDescent="0.2">
      <c r="B52" s="39">
        <v>32</v>
      </c>
      <c r="C52" s="2" t="s">
        <v>167</v>
      </c>
      <c r="D52" s="5" t="s">
        <v>9</v>
      </c>
      <c r="E52" s="70">
        <v>42</v>
      </c>
      <c r="F52" s="40"/>
      <c r="G52" s="41">
        <f t="shared" si="6"/>
        <v>0</v>
      </c>
    </row>
    <row r="53" spans="2:7" ht="35.1" customHeight="1" x14ac:dyDescent="0.2">
      <c r="B53" s="39">
        <v>33</v>
      </c>
      <c r="C53" s="2" t="s">
        <v>74</v>
      </c>
      <c r="D53" s="5" t="s">
        <v>9</v>
      </c>
      <c r="E53" s="70">
        <v>42</v>
      </c>
      <c r="F53" s="40"/>
      <c r="G53" s="41">
        <f t="shared" si="6"/>
        <v>0</v>
      </c>
    </row>
    <row r="54" spans="2:7" ht="35.1" customHeight="1" x14ac:dyDescent="0.2">
      <c r="B54" s="39">
        <v>34</v>
      </c>
      <c r="C54" s="2" t="s">
        <v>168</v>
      </c>
      <c r="D54" s="5" t="s">
        <v>9</v>
      </c>
      <c r="E54" s="70">
        <v>42</v>
      </c>
      <c r="F54" s="40"/>
      <c r="G54" s="41">
        <f t="shared" si="6"/>
        <v>0</v>
      </c>
    </row>
    <row r="55" spans="2:7" ht="35.1" customHeight="1" x14ac:dyDescent="0.2">
      <c r="B55" s="39">
        <v>35</v>
      </c>
      <c r="C55" s="2" t="s">
        <v>171</v>
      </c>
      <c r="D55" s="5" t="s">
        <v>9</v>
      </c>
      <c r="E55" s="70">
        <v>42</v>
      </c>
      <c r="F55" s="40"/>
      <c r="G55" s="41">
        <f t="shared" si="6"/>
        <v>0</v>
      </c>
    </row>
    <row r="56" spans="2:7" ht="35.1" customHeight="1" x14ac:dyDescent="0.2">
      <c r="B56" s="39">
        <v>36</v>
      </c>
      <c r="C56" s="2" t="s">
        <v>75</v>
      </c>
      <c r="D56" s="5" t="s">
        <v>9</v>
      </c>
      <c r="E56" s="70">
        <v>42</v>
      </c>
      <c r="F56" s="40"/>
      <c r="G56" s="41">
        <f t="shared" si="6"/>
        <v>0</v>
      </c>
    </row>
    <row r="57" spans="2:7" ht="35.1" customHeight="1" x14ac:dyDescent="0.2">
      <c r="B57" s="39">
        <v>37</v>
      </c>
      <c r="C57" s="2" t="s">
        <v>76</v>
      </c>
      <c r="D57" s="5" t="s">
        <v>9</v>
      </c>
      <c r="E57" s="70">
        <v>42</v>
      </c>
      <c r="F57" s="40"/>
      <c r="G57" s="41">
        <f t="shared" si="6"/>
        <v>0</v>
      </c>
    </row>
    <row r="58" spans="2:7" ht="35.1" customHeight="1" x14ac:dyDescent="0.2">
      <c r="B58" s="39">
        <v>38</v>
      </c>
      <c r="C58" s="2" t="s">
        <v>77</v>
      </c>
      <c r="D58" s="5" t="s">
        <v>19</v>
      </c>
      <c r="E58" s="70">
        <v>1</v>
      </c>
      <c r="F58" s="40"/>
      <c r="G58" s="41">
        <f t="shared" si="6"/>
        <v>0</v>
      </c>
    </row>
    <row r="59" spans="2:7" ht="35.1" customHeight="1" x14ac:dyDescent="0.2">
      <c r="B59" s="39"/>
      <c r="C59" s="4" t="s">
        <v>44</v>
      </c>
      <c r="D59" s="43"/>
      <c r="E59" s="71"/>
      <c r="F59" s="43"/>
      <c r="G59" s="44">
        <f>SUBTOTAL(109,G45:G58)</f>
        <v>0</v>
      </c>
    </row>
    <row r="60" spans="2:7" ht="35.1" customHeight="1" x14ac:dyDescent="0.2">
      <c r="B60" s="7" t="s">
        <v>46</v>
      </c>
      <c r="C60" s="4" t="s">
        <v>38</v>
      </c>
      <c r="D60" s="43"/>
      <c r="E60" s="71"/>
      <c r="F60" s="43"/>
      <c r="G60" s="44"/>
    </row>
    <row r="61" spans="2:7" ht="35.1" customHeight="1" x14ac:dyDescent="0.2">
      <c r="B61" s="39">
        <v>39</v>
      </c>
      <c r="C61" s="2" t="s">
        <v>78</v>
      </c>
      <c r="D61" s="5" t="s">
        <v>9</v>
      </c>
      <c r="E61" s="70">
        <v>8.11</v>
      </c>
      <c r="F61" s="40"/>
      <c r="G61" s="41">
        <f>ROUND(F61*E61,2)</f>
        <v>0</v>
      </c>
    </row>
    <row r="62" spans="2:7" ht="35.1" customHeight="1" x14ac:dyDescent="0.2">
      <c r="B62" s="39">
        <v>40</v>
      </c>
      <c r="C62" s="2" t="s">
        <v>89</v>
      </c>
      <c r="D62" s="5" t="s">
        <v>88</v>
      </c>
      <c r="E62" s="70">
        <v>1</v>
      </c>
      <c r="F62" s="40"/>
      <c r="G62" s="41">
        <f t="shared" ref="G62:G63" si="8">ROUND(F62*E62,2)</f>
        <v>0</v>
      </c>
    </row>
    <row r="63" spans="2:7" ht="35.1" customHeight="1" x14ac:dyDescent="0.2">
      <c r="B63" s="39">
        <v>41</v>
      </c>
      <c r="C63" s="2" t="s">
        <v>90</v>
      </c>
      <c r="D63" s="5" t="s">
        <v>88</v>
      </c>
      <c r="E63" s="70">
        <v>1</v>
      </c>
      <c r="F63" s="40"/>
      <c r="G63" s="41">
        <f t="shared" si="8"/>
        <v>0</v>
      </c>
    </row>
    <row r="64" spans="2:7" ht="35.1" customHeight="1" x14ac:dyDescent="0.2">
      <c r="B64" s="58"/>
      <c r="C64" s="4" t="s">
        <v>55</v>
      </c>
      <c r="D64" s="43"/>
      <c r="E64" s="71"/>
      <c r="F64" s="43"/>
      <c r="G64" s="44">
        <f>SUBTOTAL(109,G61:G63)</f>
        <v>0</v>
      </c>
    </row>
    <row r="65" spans="2:7" ht="35.1" customHeight="1" x14ac:dyDescent="0.2">
      <c r="B65" s="7" t="s">
        <v>47</v>
      </c>
      <c r="C65" s="4" t="s">
        <v>45</v>
      </c>
      <c r="D65" s="43"/>
      <c r="E65" s="71"/>
      <c r="F65" s="43"/>
      <c r="G65" s="44"/>
    </row>
    <row r="66" spans="2:7" ht="35.1" customHeight="1" x14ac:dyDescent="0.2">
      <c r="B66" s="39">
        <v>42</v>
      </c>
      <c r="C66" s="2" t="s">
        <v>148</v>
      </c>
      <c r="D66" s="5" t="s">
        <v>19</v>
      </c>
      <c r="E66" s="70">
        <v>19</v>
      </c>
      <c r="F66" s="40"/>
      <c r="G66" s="41">
        <f>ROUND(F66*E66,2)</f>
        <v>0</v>
      </c>
    </row>
    <row r="67" spans="2:7" ht="35.1" customHeight="1" x14ac:dyDescent="0.2">
      <c r="B67" s="39">
        <v>43</v>
      </c>
      <c r="C67" s="2" t="s">
        <v>58</v>
      </c>
      <c r="D67" s="5" t="s">
        <v>19</v>
      </c>
      <c r="E67" s="70">
        <v>1</v>
      </c>
      <c r="F67" s="40"/>
      <c r="G67" s="41">
        <f t="shared" ref="G67:G68" si="9">ROUND(F67*E67,2)</f>
        <v>0</v>
      </c>
    </row>
    <row r="68" spans="2:7" ht="35.1" customHeight="1" x14ac:dyDescent="0.2">
      <c r="B68" s="39">
        <v>44</v>
      </c>
      <c r="C68" s="2" t="s">
        <v>149</v>
      </c>
      <c r="D68" s="5" t="s">
        <v>19</v>
      </c>
      <c r="E68" s="70">
        <v>7</v>
      </c>
      <c r="F68" s="40"/>
      <c r="G68" s="41">
        <f t="shared" si="9"/>
        <v>0</v>
      </c>
    </row>
    <row r="69" spans="2:7" ht="35.1" customHeight="1" x14ac:dyDescent="0.2">
      <c r="B69" s="58"/>
      <c r="C69" s="4" t="s">
        <v>48</v>
      </c>
      <c r="D69" s="43"/>
      <c r="E69" s="71"/>
      <c r="F69" s="43"/>
      <c r="G69" s="44">
        <f>SUBTOTAL(109,G66:G68)</f>
        <v>0</v>
      </c>
    </row>
    <row r="70" spans="2:7" ht="35.1" customHeight="1" x14ac:dyDescent="0.2">
      <c r="B70" s="7" t="s">
        <v>49</v>
      </c>
      <c r="C70" s="4" t="s">
        <v>79</v>
      </c>
      <c r="D70" s="43"/>
      <c r="E70" s="71"/>
      <c r="F70" s="43"/>
      <c r="G70" s="44"/>
    </row>
    <row r="71" spans="2:7" ht="35.1" customHeight="1" x14ac:dyDescent="0.2">
      <c r="B71" s="39">
        <v>45</v>
      </c>
      <c r="C71" s="2" t="s">
        <v>86</v>
      </c>
      <c r="D71" s="5" t="s">
        <v>17</v>
      </c>
      <c r="E71" s="70">
        <v>62</v>
      </c>
      <c r="F71" s="40"/>
      <c r="G71" s="41">
        <f>ROUND(F71*E71,2)</f>
        <v>0</v>
      </c>
    </row>
    <row r="72" spans="2:7" ht="35.1" customHeight="1" x14ac:dyDescent="0.2">
      <c r="B72" s="39">
        <v>46</v>
      </c>
      <c r="C72" s="2" t="s">
        <v>80</v>
      </c>
      <c r="D72" s="5" t="s">
        <v>17</v>
      </c>
      <c r="E72" s="70">
        <v>62</v>
      </c>
      <c r="F72" s="40"/>
      <c r="G72" s="41">
        <f>ROUND(F72*E72,2)</f>
        <v>0</v>
      </c>
    </row>
    <row r="73" spans="2:7" ht="35.1" customHeight="1" x14ac:dyDescent="0.2">
      <c r="B73" s="39">
        <v>47</v>
      </c>
      <c r="C73" s="2" t="s">
        <v>87</v>
      </c>
      <c r="D73" s="5" t="s">
        <v>17</v>
      </c>
      <c r="E73" s="70">
        <v>62</v>
      </c>
      <c r="F73" s="40"/>
      <c r="G73" s="41">
        <f>ROUND(F73*E73,2)</f>
        <v>0</v>
      </c>
    </row>
    <row r="74" spans="2:7" ht="35.1" customHeight="1" x14ac:dyDescent="0.2">
      <c r="B74" s="58"/>
      <c r="C74" s="4" t="s">
        <v>81</v>
      </c>
      <c r="D74" s="43"/>
      <c r="E74" s="71"/>
      <c r="F74" s="43"/>
      <c r="G74" s="44">
        <f>SUBTOTAL(109,G71:G73)</f>
        <v>0</v>
      </c>
    </row>
    <row r="75" spans="2:7" ht="35.1" customHeight="1" x14ac:dyDescent="0.2">
      <c r="B75" s="1" t="s">
        <v>59</v>
      </c>
      <c r="C75" s="59" t="s">
        <v>24</v>
      </c>
      <c r="D75" s="43"/>
      <c r="E75" s="71"/>
      <c r="F75" s="43"/>
      <c r="G75" s="44"/>
    </row>
    <row r="76" spans="2:7" ht="35.1" customHeight="1" x14ac:dyDescent="0.2">
      <c r="B76" s="60">
        <v>48</v>
      </c>
      <c r="C76" s="61" t="s">
        <v>24</v>
      </c>
      <c r="D76" s="62" t="s">
        <v>19</v>
      </c>
      <c r="E76" s="73">
        <v>1</v>
      </c>
      <c r="F76" s="63"/>
      <c r="G76" s="64">
        <f>ROUND(F76*E76,2)</f>
        <v>0</v>
      </c>
    </row>
    <row r="77" spans="2:7" ht="35.1" customHeight="1" thickBot="1" x14ac:dyDescent="0.25">
      <c r="B77" s="65"/>
      <c r="C77" s="59" t="s">
        <v>25</v>
      </c>
      <c r="D77" s="66"/>
      <c r="E77" s="67"/>
      <c r="F77" s="66"/>
      <c r="G77" s="74">
        <f>SUBTOTAL(109,G76)</f>
        <v>0</v>
      </c>
    </row>
    <row r="78" spans="2:7" ht="24.95" customHeight="1" thickBot="1" x14ac:dyDescent="0.25">
      <c r="B78" s="89" t="s">
        <v>8</v>
      </c>
      <c r="C78" s="90"/>
      <c r="D78" s="90"/>
      <c r="E78" s="90"/>
      <c r="F78" s="91"/>
      <c r="G78" s="68">
        <f>SUBTOTAL(109,G8:G77)</f>
        <v>0</v>
      </c>
    </row>
    <row r="81" spans="2:2" x14ac:dyDescent="0.2">
      <c r="B81" s="30"/>
    </row>
  </sheetData>
  <sheetProtection algorithmName="SHA-512" hashValue="sSMW+NbY6zRtBn8XPEJIOstlXU/dJvs8a9E2oFexZn6J9k1SDPYqLkn8xSSqvbs8+Gni/osYJ5KdM64OPrmruA==" saltValue="6lvEr4zNfgyTX64HAM9PIA==" spinCount="100000" sheet="1" objects="1" scenarios="1" selectLockedCells="1"/>
  <mergeCells count="3">
    <mergeCell ref="B2:H2"/>
    <mergeCell ref="B3:G3"/>
    <mergeCell ref="B78:F78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C3674-4CA5-4AAF-BD92-FD1F95EFF053}">
  <dimension ref="B2:H74"/>
  <sheetViews>
    <sheetView showZeros="0" view="pageBreakPreview" topLeftCell="C25" zoomScale="85" zoomScaleNormal="100" zoomScaleSheetLayoutView="85" workbookViewId="0">
      <selection activeCell="F37" sqref="F37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9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7" t="s">
        <v>163</v>
      </c>
      <c r="C2" s="87"/>
      <c r="D2" s="87"/>
      <c r="E2" s="87"/>
      <c r="F2" s="87"/>
      <c r="G2" s="87"/>
      <c r="H2" s="87"/>
    </row>
    <row r="3" spans="2:8" ht="30" customHeight="1" x14ac:dyDescent="0.2">
      <c r="B3" s="88" t="s">
        <v>154</v>
      </c>
      <c r="C3" s="88"/>
      <c r="D3" s="88"/>
      <c r="E3" s="88"/>
      <c r="F3" s="88"/>
      <c r="G3" s="88"/>
    </row>
    <row r="4" spans="2:8" ht="30" customHeight="1" thickBot="1" x14ac:dyDescent="0.25">
      <c r="B4" s="48"/>
      <c r="C4" s="48"/>
      <c r="D4" s="48"/>
      <c r="E4" s="49"/>
      <c r="F4" s="48"/>
      <c r="G4" s="48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50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22</v>
      </c>
      <c r="D7" s="37"/>
      <c r="E7" s="56"/>
      <c r="F7" s="37"/>
      <c r="G7" s="38"/>
    </row>
    <row r="8" spans="2:8" ht="35.1" customHeight="1" x14ac:dyDescent="0.2">
      <c r="B8" s="39">
        <v>1</v>
      </c>
      <c r="C8" s="2" t="s">
        <v>61</v>
      </c>
      <c r="D8" s="5" t="s">
        <v>2</v>
      </c>
      <c r="E8" s="70">
        <v>0.28999999999999998</v>
      </c>
      <c r="F8" s="40"/>
      <c r="G8" s="41">
        <f>ROUND(F8*E8,2)</f>
        <v>0</v>
      </c>
    </row>
    <row r="9" spans="2:8" ht="35.1" customHeight="1" x14ac:dyDescent="0.2">
      <c r="B9" s="39">
        <v>2</v>
      </c>
      <c r="C9" s="2" t="s">
        <v>62</v>
      </c>
      <c r="D9" s="5" t="s">
        <v>37</v>
      </c>
      <c r="E9" s="70">
        <v>2</v>
      </c>
      <c r="F9" s="40"/>
      <c r="G9" s="41">
        <f t="shared" ref="G9:G13" si="0">ROUND(F9*E9,2)</f>
        <v>0</v>
      </c>
    </row>
    <row r="10" spans="2:8" ht="35.1" customHeight="1" x14ac:dyDescent="0.2">
      <c r="B10" s="39">
        <v>3</v>
      </c>
      <c r="C10" s="2" t="s">
        <v>63</v>
      </c>
      <c r="D10" s="5" t="s">
        <v>9</v>
      </c>
      <c r="E10" s="70">
        <v>59</v>
      </c>
      <c r="F10" s="40"/>
      <c r="G10" s="41">
        <f t="shared" si="0"/>
        <v>0</v>
      </c>
    </row>
    <row r="11" spans="2:8" ht="35.1" customHeight="1" x14ac:dyDescent="0.2">
      <c r="B11" s="39">
        <v>4</v>
      </c>
      <c r="C11" s="2" t="s">
        <v>83</v>
      </c>
      <c r="D11" s="5" t="s">
        <v>37</v>
      </c>
      <c r="E11" s="70">
        <v>10</v>
      </c>
      <c r="F11" s="40"/>
      <c r="G11" s="41">
        <f t="shared" ref="G11" si="1">ROUND(F11*E11,2)</f>
        <v>0</v>
      </c>
    </row>
    <row r="12" spans="2:8" ht="35.1" customHeight="1" x14ac:dyDescent="0.2">
      <c r="B12" s="39">
        <v>5</v>
      </c>
      <c r="C12" s="2" t="s">
        <v>64</v>
      </c>
      <c r="D12" s="5" t="s">
        <v>9</v>
      </c>
      <c r="E12" s="70">
        <v>6.7</v>
      </c>
      <c r="F12" s="40"/>
      <c r="G12" s="41">
        <f t="shared" si="0"/>
        <v>0</v>
      </c>
    </row>
    <row r="13" spans="2:8" ht="36.75" customHeight="1" x14ac:dyDescent="0.2">
      <c r="B13" s="39">
        <v>6</v>
      </c>
      <c r="C13" s="2" t="s">
        <v>65</v>
      </c>
      <c r="D13" s="57" t="s">
        <v>9</v>
      </c>
      <c r="E13" s="70">
        <v>84.3</v>
      </c>
      <c r="F13" s="40"/>
      <c r="G13" s="41">
        <f t="shared" si="0"/>
        <v>0</v>
      </c>
    </row>
    <row r="14" spans="2:8" ht="35.1" customHeight="1" x14ac:dyDescent="0.2">
      <c r="B14" s="42"/>
      <c r="C14" s="4" t="s">
        <v>23</v>
      </c>
      <c r="D14" s="43"/>
      <c r="E14" s="71"/>
      <c r="F14" s="43"/>
      <c r="G14" s="44">
        <f>SUBTOTAL(109,G8:G13)</f>
        <v>0</v>
      </c>
    </row>
    <row r="15" spans="2:8" ht="35.1" customHeight="1" x14ac:dyDescent="0.2">
      <c r="B15" s="45" t="s">
        <v>11</v>
      </c>
      <c r="C15" s="4" t="s">
        <v>18</v>
      </c>
      <c r="D15" s="5"/>
      <c r="E15" s="70"/>
      <c r="F15" s="43"/>
      <c r="G15" s="44"/>
    </row>
    <row r="16" spans="2:8" ht="35.1" customHeight="1" x14ac:dyDescent="0.2">
      <c r="B16" s="75" t="s">
        <v>84</v>
      </c>
      <c r="C16" s="2" t="s">
        <v>57</v>
      </c>
      <c r="D16" s="5" t="s">
        <v>9</v>
      </c>
      <c r="E16" s="72">
        <v>331.6</v>
      </c>
      <c r="F16" s="40"/>
      <c r="G16" s="41">
        <f>ROUND(F16*E16,2)</f>
        <v>0</v>
      </c>
    </row>
    <row r="17" spans="2:7" ht="35.1" customHeight="1" x14ac:dyDescent="0.2">
      <c r="B17" s="75" t="s">
        <v>85</v>
      </c>
      <c r="C17" s="2" t="s">
        <v>40</v>
      </c>
      <c r="D17" s="5" t="s">
        <v>15</v>
      </c>
      <c r="E17" s="72">
        <v>33.159999999999997</v>
      </c>
      <c r="F17" s="40"/>
      <c r="G17" s="41">
        <f t="shared" ref="G17:G19" si="2">ROUND(F17*E17,2)</f>
        <v>0</v>
      </c>
    </row>
    <row r="18" spans="2:7" ht="35.1" customHeight="1" x14ac:dyDescent="0.2">
      <c r="B18" s="42">
        <v>9</v>
      </c>
      <c r="C18" s="2" t="s">
        <v>41</v>
      </c>
      <c r="D18" s="5" t="s">
        <v>15</v>
      </c>
      <c r="E18" s="72">
        <v>2077.7800000000002</v>
      </c>
      <c r="F18" s="40"/>
      <c r="G18" s="41">
        <f t="shared" si="2"/>
        <v>0</v>
      </c>
    </row>
    <row r="19" spans="2:7" ht="35.1" customHeight="1" x14ac:dyDescent="0.2">
      <c r="B19" s="42">
        <v>10</v>
      </c>
      <c r="C19" s="2" t="s">
        <v>42</v>
      </c>
      <c r="D19" s="3" t="s">
        <v>15</v>
      </c>
      <c r="E19" s="72">
        <v>2077.7800000000002</v>
      </c>
      <c r="F19" s="40"/>
      <c r="G19" s="41">
        <f t="shared" si="2"/>
        <v>0</v>
      </c>
    </row>
    <row r="20" spans="2:7" ht="35.1" customHeight="1" x14ac:dyDescent="0.2">
      <c r="B20" s="42"/>
      <c r="C20" s="4" t="s">
        <v>20</v>
      </c>
      <c r="D20" s="43"/>
      <c r="E20" s="71"/>
      <c r="F20" s="43"/>
      <c r="G20" s="44">
        <f>SUBTOTAL(109,G16:G19)</f>
        <v>0</v>
      </c>
    </row>
    <row r="21" spans="2:7" ht="35.1" customHeight="1" x14ac:dyDescent="0.2">
      <c r="B21" s="45" t="s">
        <v>16</v>
      </c>
      <c r="C21" s="4" t="s">
        <v>27</v>
      </c>
      <c r="D21" s="5"/>
      <c r="E21" s="70"/>
      <c r="F21" s="43"/>
      <c r="G21" s="44"/>
    </row>
    <row r="22" spans="2:7" ht="35.1" customHeight="1" x14ac:dyDescent="0.2">
      <c r="B22" s="42">
        <v>11</v>
      </c>
      <c r="C22" s="2" t="s">
        <v>52</v>
      </c>
      <c r="D22" s="5" t="s">
        <v>9</v>
      </c>
      <c r="E22" s="70">
        <v>2533.7199999999998</v>
      </c>
      <c r="F22" s="40"/>
      <c r="G22" s="41">
        <f>ROUND(F22*E22,2)</f>
        <v>0</v>
      </c>
    </row>
    <row r="23" spans="2:7" ht="35.1" customHeight="1" x14ac:dyDescent="0.2">
      <c r="B23" s="39">
        <v>12</v>
      </c>
      <c r="C23" s="2" t="s">
        <v>67</v>
      </c>
      <c r="D23" s="5" t="s">
        <v>9</v>
      </c>
      <c r="E23" s="70">
        <v>2660.41</v>
      </c>
      <c r="F23" s="40"/>
      <c r="G23" s="41">
        <f t="shared" ref="G23:G25" si="3">ROUND(F23*E23,2)</f>
        <v>0</v>
      </c>
    </row>
    <row r="24" spans="2:7" ht="35.1" customHeight="1" x14ac:dyDescent="0.2">
      <c r="B24" s="42">
        <v>13</v>
      </c>
      <c r="C24" s="2" t="s">
        <v>66</v>
      </c>
      <c r="D24" s="5" t="s">
        <v>9</v>
      </c>
      <c r="E24" s="70">
        <v>2533.7199999999998</v>
      </c>
      <c r="F24" s="40"/>
      <c r="G24" s="41">
        <f t="shared" si="3"/>
        <v>0</v>
      </c>
    </row>
    <row r="25" spans="2:7" ht="35.1" customHeight="1" x14ac:dyDescent="0.2">
      <c r="B25" s="39">
        <v>14</v>
      </c>
      <c r="C25" s="2" t="s">
        <v>68</v>
      </c>
      <c r="D25" s="5" t="s">
        <v>9</v>
      </c>
      <c r="E25" s="70">
        <v>2311.69</v>
      </c>
      <c r="F25" s="40"/>
      <c r="G25" s="41">
        <f t="shared" si="3"/>
        <v>0</v>
      </c>
    </row>
    <row r="26" spans="2:7" ht="35.1" customHeight="1" x14ac:dyDescent="0.2">
      <c r="B26" s="42"/>
      <c r="C26" s="4" t="s">
        <v>28</v>
      </c>
      <c r="D26" s="43"/>
      <c r="E26" s="71"/>
      <c r="F26" s="43"/>
      <c r="G26" s="44">
        <f>SUBTOTAL(109,G22:G25)</f>
        <v>0</v>
      </c>
    </row>
    <row r="27" spans="2:7" ht="35.1" customHeight="1" x14ac:dyDescent="0.2">
      <c r="B27" s="45" t="s">
        <v>21</v>
      </c>
      <c r="C27" s="4" t="s">
        <v>29</v>
      </c>
      <c r="D27" s="5"/>
      <c r="E27" s="70"/>
      <c r="F27" s="43"/>
      <c r="G27" s="44"/>
    </row>
    <row r="28" spans="2:7" ht="35.1" customHeight="1" x14ac:dyDescent="0.2">
      <c r="B28" s="42">
        <v>15</v>
      </c>
      <c r="C28" s="2" t="s">
        <v>174</v>
      </c>
      <c r="D28" s="5" t="s">
        <v>9</v>
      </c>
      <c r="E28" s="70">
        <v>1006.25</v>
      </c>
      <c r="F28" s="40"/>
      <c r="G28" s="41">
        <f>ROUND(F28*E28,2)</f>
        <v>0</v>
      </c>
    </row>
    <row r="29" spans="2:7" ht="35.1" customHeight="1" x14ac:dyDescent="0.2">
      <c r="B29" s="39">
        <v>16</v>
      </c>
      <c r="C29" s="2" t="s">
        <v>175</v>
      </c>
      <c r="D29" s="5" t="s">
        <v>9</v>
      </c>
      <c r="E29" s="70">
        <v>581.76</v>
      </c>
      <c r="F29" s="40"/>
      <c r="G29" s="41">
        <f t="shared" ref="G29:G30" si="4">ROUND(F29*E29,2)</f>
        <v>0</v>
      </c>
    </row>
    <row r="30" spans="2:7" ht="35.1" customHeight="1" x14ac:dyDescent="0.2">
      <c r="B30" s="42">
        <v>17</v>
      </c>
      <c r="C30" s="2" t="s">
        <v>70</v>
      </c>
      <c r="D30" s="5" t="s">
        <v>9</v>
      </c>
      <c r="E30" s="70">
        <v>222.03</v>
      </c>
      <c r="F30" s="40"/>
      <c r="G30" s="41">
        <f t="shared" si="4"/>
        <v>0</v>
      </c>
    </row>
    <row r="31" spans="2:7" ht="35.1" customHeight="1" x14ac:dyDescent="0.2">
      <c r="B31" s="42"/>
      <c r="C31" s="4" t="s">
        <v>30</v>
      </c>
      <c r="D31" s="43"/>
      <c r="E31" s="71"/>
      <c r="F31" s="43"/>
      <c r="G31" s="44">
        <f>SUBTOTAL(109,G28:G30)</f>
        <v>0</v>
      </c>
    </row>
    <row r="32" spans="2:7" ht="35.1" customHeight="1" x14ac:dyDescent="0.2">
      <c r="B32" s="46" t="s">
        <v>12</v>
      </c>
      <c r="C32" s="4" t="s">
        <v>53</v>
      </c>
      <c r="D32" s="43"/>
      <c r="E32" s="71"/>
      <c r="F32" s="43"/>
      <c r="G32" s="41"/>
    </row>
    <row r="33" spans="2:7" ht="35.1" customHeight="1" x14ac:dyDescent="0.2">
      <c r="B33" s="39">
        <v>18</v>
      </c>
      <c r="C33" s="2" t="s">
        <v>69</v>
      </c>
      <c r="D33" s="5" t="s">
        <v>9</v>
      </c>
      <c r="E33" s="70">
        <v>723.68</v>
      </c>
      <c r="F33" s="40"/>
      <c r="G33" s="41">
        <f>ROUND(F33*E33,2)</f>
        <v>0</v>
      </c>
    </row>
    <row r="34" spans="2:7" ht="35.1" customHeight="1" x14ac:dyDescent="0.2">
      <c r="B34" s="39"/>
      <c r="C34" s="4" t="s">
        <v>54</v>
      </c>
      <c r="D34" s="43"/>
      <c r="E34" s="71"/>
      <c r="F34" s="43"/>
      <c r="G34" s="44">
        <f>SUBTOTAL(109,G33:G33)</f>
        <v>0</v>
      </c>
    </row>
    <row r="35" spans="2:7" ht="35.1" customHeight="1" x14ac:dyDescent="0.2">
      <c r="B35" s="46" t="s">
        <v>13</v>
      </c>
      <c r="C35" s="4" t="s">
        <v>4</v>
      </c>
      <c r="D35" s="43"/>
      <c r="E35" s="71"/>
      <c r="F35" s="43"/>
      <c r="G35" s="41"/>
    </row>
    <row r="36" spans="2:7" ht="35.1" customHeight="1" x14ac:dyDescent="0.2">
      <c r="B36" s="39">
        <v>19</v>
      </c>
      <c r="C36" s="2" t="s">
        <v>51</v>
      </c>
      <c r="D36" s="5" t="s">
        <v>17</v>
      </c>
      <c r="E36" s="70">
        <v>725</v>
      </c>
      <c r="F36" s="40"/>
      <c r="G36" s="41">
        <f>ROUND(F36*E36,2)</f>
        <v>0</v>
      </c>
    </row>
    <row r="37" spans="2:7" ht="35.1" customHeight="1" x14ac:dyDescent="0.2">
      <c r="B37" s="39">
        <v>20</v>
      </c>
      <c r="C37" s="2" t="s">
        <v>71</v>
      </c>
      <c r="D37" s="5" t="s">
        <v>17</v>
      </c>
      <c r="E37" s="70">
        <v>185.45</v>
      </c>
      <c r="F37" s="40"/>
      <c r="G37" s="41">
        <f>ROUND(F37*E37,2)</f>
        <v>0</v>
      </c>
    </row>
    <row r="38" spans="2:7" ht="35.1" customHeight="1" x14ac:dyDescent="0.2">
      <c r="B38" s="39"/>
      <c r="C38" s="4" t="s">
        <v>54</v>
      </c>
      <c r="D38" s="43"/>
      <c r="E38" s="71"/>
      <c r="F38" s="43"/>
      <c r="G38" s="44">
        <f>SUBTOTAL(109,G36:G37)</f>
        <v>0</v>
      </c>
    </row>
    <row r="39" spans="2:7" ht="35.1" customHeight="1" x14ac:dyDescent="0.2">
      <c r="B39" s="46" t="s">
        <v>14</v>
      </c>
      <c r="C39" s="4" t="s">
        <v>43</v>
      </c>
      <c r="D39" s="43"/>
      <c r="E39" s="71"/>
      <c r="F39" s="43"/>
      <c r="G39" s="41"/>
    </row>
    <row r="40" spans="2:7" ht="35.1" customHeight="1" x14ac:dyDescent="0.2">
      <c r="B40" s="39">
        <v>21</v>
      </c>
      <c r="C40" s="2" t="s">
        <v>60</v>
      </c>
      <c r="D40" s="5" t="s">
        <v>9</v>
      </c>
      <c r="E40" s="70">
        <v>441.31</v>
      </c>
      <c r="F40" s="40"/>
      <c r="G40" s="41">
        <f>ROUND(F40*E40,2)</f>
        <v>0</v>
      </c>
    </row>
    <row r="41" spans="2:7" ht="35.1" customHeight="1" x14ac:dyDescent="0.2">
      <c r="B41" s="39">
        <v>22</v>
      </c>
      <c r="C41" s="2" t="s">
        <v>56</v>
      </c>
      <c r="D41" s="5" t="s">
        <v>9</v>
      </c>
      <c r="E41" s="70">
        <v>441.31</v>
      </c>
      <c r="F41" s="40"/>
      <c r="G41" s="41">
        <f t="shared" ref="G41:G53" si="5">ROUND(F41*E41,2)</f>
        <v>0</v>
      </c>
    </row>
    <row r="42" spans="2:7" ht="35.1" customHeight="1" x14ac:dyDescent="0.2">
      <c r="B42" s="39">
        <v>23</v>
      </c>
      <c r="C42" s="2" t="s">
        <v>72</v>
      </c>
      <c r="D42" s="5" t="s">
        <v>19</v>
      </c>
      <c r="E42" s="70">
        <v>1</v>
      </c>
      <c r="F42" s="40"/>
      <c r="G42" s="41">
        <f t="shared" si="5"/>
        <v>0</v>
      </c>
    </row>
    <row r="43" spans="2:7" ht="35.1" customHeight="1" x14ac:dyDescent="0.2">
      <c r="B43" s="39">
        <v>24</v>
      </c>
      <c r="C43" s="2" t="s">
        <v>73</v>
      </c>
      <c r="D43" s="5" t="s">
        <v>15</v>
      </c>
      <c r="E43" s="70">
        <v>88.71</v>
      </c>
      <c r="F43" s="40"/>
      <c r="G43" s="41">
        <f t="shared" si="5"/>
        <v>0</v>
      </c>
    </row>
    <row r="44" spans="2:7" ht="35.1" customHeight="1" x14ac:dyDescent="0.2">
      <c r="B44" s="78" t="s">
        <v>164</v>
      </c>
      <c r="C44" s="79" t="s">
        <v>165</v>
      </c>
      <c r="D44" s="80" t="s">
        <v>9</v>
      </c>
      <c r="E44" s="81">
        <v>441.31</v>
      </c>
      <c r="F44" s="40"/>
      <c r="G44" s="41">
        <f t="shared" ref="G44" si="6">ROUND(F44*E44,2)</f>
        <v>0</v>
      </c>
    </row>
    <row r="45" spans="2:7" ht="36.75" customHeight="1" x14ac:dyDescent="0.2">
      <c r="B45" s="39">
        <v>25</v>
      </c>
      <c r="C45" s="2" t="s">
        <v>91</v>
      </c>
      <c r="D45" s="5" t="s">
        <v>37</v>
      </c>
      <c r="E45" s="70">
        <v>2</v>
      </c>
      <c r="F45" s="40"/>
      <c r="G45" s="41">
        <f t="shared" si="5"/>
        <v>0</v>
      </c>
    </row>
    <row r="46" spans="2:7" ht="35.1" customHeight="1" x14ac:dyDescent="0.2">
      <c r="B46" s="39">
        <v>26</v>
      </c>
      <c r="C46" s="2" t="s">
        <v>166</v>
      </c>
      <c r="D46" s="5" t="s">
        <v>9</v>
      </c>
      <c r="E46" s="70">
        <v>30</v>
      </c>
      <c r="F46" s="40"/>
      <c r="G46" s="41">
        <f t="shared" si="5"/>
        <v>0</v>
      </c>
    </row>
    <row r="47" spans="2:7" ht="35.1" customHeight="1" x14ac:dyDescent="0.2">
      <c r="B47" s="39">
        <v>27</v>
      </c>
      <c r="C47" s="2" t="s">
        <v>169</v>
      </c>
      <c r="D47" s="5" t="s">
        <v>9</v>
      </c>
      <c r="E47" s="70">
        <v>30</v>
      </c>
      <c r="F47" s="40"/>
      <c r="G47" s="41">
        <f t="shared" si="5"/>
        <v>0</v>
      </c>
    </row>
    <row r="48" spans="2:7" ht="35.1" customHeight="1" x14ac:dyDescent="0.2">
      <c r="B48" s="39">
        <v>28</v>
      </c>
      <c r="C48" s="2" t="s">
        <v>74</v>
      </c>
      <c r="D48" s="5" t="s">
        <v>9</v>
      </c>
      <c r="E48" s="70">
        <v>30</v>
      </c>
      <c r="F48" s="40"/>
      <c r="G48" s="41">
        <f t="shared" si="5"/>
        <v>0</v>
      </c>
    </row>
    <row r="49" spans="2:7" ht="35.1" customHeight="1" x14ac:dyDescent="0.2">
      <c r="B49" s="39">
        <v>29</v>
      </c>
      <c r="C49" s="2" t="s">
        <v>170</v>
      </c>
      <c r="D49" s="5" t="s">
        <v>9</v>
      </c>
      <c r="E49" s="70">
        <v>30</v>
      </c>
      <c r="F49" s="40"/>
      <c r="G49" s="41">
        <f t="shared" si="5"/>
        <v>0</v>
      </c>
    </row>
    <row r="50" spans="2:7" ht="35.1" customHeight="1" x14ac:dyDescent="0.2">
      <c r="B50" s="39">
        <v>30</v>
      </c>
      <c r="C50" s="2" t="s">
        <v>171</v>
      </c>
      <c r="D50" s="5" t="s">
        <v>9</v>
      </c>
      <c r="E50" s="70">
        <v>30</v>
      </c>
      <c r="F50" s="40"/>
      <c r="G50" s="41">
        <f t="shared" si="5"/>
        <v>0</v>
      </c>
    </row>
    <row r="51" spans="2:7" ht="35.1" customHeight="1" x14ac:dyDescent="0.2">
      <c r="B51" s="39">
        <v>31</v>
      </c>
      <c r="C51" s="2" t="s">
        <v>75</v>
      </c>
      <c r="D51" s="5" t="s">
        <v>9</v>
      </c>
      <c r="E51" s="70">
        <v>30</v>
      </c>
      <c r="F51" s="40"/>
      <c r="G51" s="41">
        <f t="shared" si="5"/>
        <v>0</v>
      </c>
    </row>
    <row r="52" spans="2:7" ht="35.1" customHeight="1" x14ac:dyDescent="0.2">
      <c r="B52" s="39">
        <v>32</v>
      </c>
      <c r="C52" s="2" t="s">
        <v>76</v>
      </c>
      <c r="D52" s="5" t="s">
        <v>9</v>
      </c>
      <c r="E52" s="70">
        <v>30</v>
      </c>
      <c r="F52" s="40"/>
      <c r="G52" s="41">
        <f t="shared" si="5"/>
        <v>0</v>
      </c>
    </row>
    <row r="53" spans="2:7" ht="35.1" customHeight="1" x14ac:dyDescent="0.2">
      <c r="B53" s="39">
        <v>33</v>
      </c>
      <c r="C53" s="2" t="s">
        <v>77</v>
      </c>
      <c r="D53" s="5" t="s">
        <v>19</v>
      </c>
      <c r="E53" s="70">
        <v>1</v>
      </c>
      <c r="F53" s="40"/>
      <c r="G53" s="41">
        <f t="shared" si="5"/>
        <v>0</v>
      </c>
    </row>
    <row r="54" spans="2:7" ht="35.1" customHeight="1" x14ac:dyDescent="0.2">
      <c r="B54" s="39"/>
      <c r="C54" s="4" t="s">
        <v>44</v>
      </c>
      <c r="D54" s="43"/>
      <c r="E54" s="71"/>
      <c r="F54" s="43"/>
      <c r="G54" s="44">
        <f>SUBTOTAL(109,G40:G53)</f>
        <v>0</v>
      </c>
    </row>
    <row r="55" spans="2:7" ht="35.1" customHeight="1" x14ac:dyDescent="0.2">
      <c r="B55" s="7" t="s">
        <v>46</v>
      </c>
      <c r="C55" s="4" t="s">
        <v>38</v>
      </c>
      <c r="D55" s="43"/>
      <c r="E55" s="71"/>
      <c r="F55" s="43"/>
      <c r="G55" s="44"/>
    </row>
    <row r="56" spans="2:7" ht="35.1" customHeight="1" x14ac:dyDescent="0.2">
      <c r="B56" s="39">
        <v>34</v>
      </c>
      <c r="C56" s="2" t="s">
        <v>78</v>
      </c>
      <c r="D56" s="5" t="s">
        <v>9</v>
      </c>
      <c r="E56" s="70">
        <v>3.5</v>
      </c>
      <c r="F56" s="40"/>
      <c r="G56" s="41">
        <f>ROUND(F56*E56,2)</f>
        <v>0</v>
      </c>
    </row>
    <row r="57" spans="2:7" ht="35.1" customHeight="1" x14ac:dyDescent="0.2">
      <c r="B57" s="39">
        <v>35</v>
      </c>
      <c r="C57" s="2" t="s">
        <v>89</v>
      </c>
      <c r="D57" s="5" t="s">
        <v>88</v>
      </c>
      <c r="E57" s="70">
        <v>1</v>
      </c>
      <c r="F57" s="40"/>
      <c r="G57" s="41">
        <f t="shared" ref="G57:G58" si="7">ROUND(F57*E57,2)</f>
        <v>0</v>
      </c>
    </row>
    <row r="58" spans="2:7" ht="35.1" customHeight="1" x14ac:dyDescent="0.2">
      <c r="B58" s="39">
        <v>36</v>
      </c>
      <c r="C58" s="2" t="s">
        <v>90</v>
      </c>
      <c r="D58" s="5" t="s">
        <v>88</v>
      </c>
      <c r="E58" s="70">
        <v>1</v>
      </c>
      <c r="F58" s="40"/>
      <c r="G58" s="41">
        <f t="shared" si="7"/>
        <v>0</v>
      </c>
    </row>
    <row r="59" spans="2:7" ht="35.1" customHeight="1" x14ac:dyDescent="0.2">
      <c r="B59" s="58"/>
      <c r="C59" s="4" t="s">
        <v>55</v>
      </c>
      <c r="D59" s="43"/>
      <c r="E59" s="71"/>
      <c r="F59" s="43"/>
      <c r="G59" s="44">
        <f>SUBTOTAL(109,G56:G58)</f>
        <v>0</v>
      </c>
    </row>
    <row r="60" spans="2:7" ht="35.1" customHeight="1" x14ac:dyDescent="0.2">
      <c r="B60" s="7" t="s">
        <v>47</v>
      </c>
      <c r="C60" s="4" t="s">
        <v>45</v>
      </c>
      <c r="D60" s="43"/>
      <c r="E60" s="71"/>
      <c r="F60" s="43"/>
      <c r="G60" s="44"/>
    </row>
    <row r="61" spans="2:7" ht="35.1" customHeight="1" x14ac:dyDescent="0.2">
      <c r="B61" s="39">
        <v>37</v>
      </c>
      <c r="C61" s="2" t="s">
        <v>58</v>
      </c>
      <c r="D61" s="5" t="s">
        <v>19</v>
      </c>
      <c r="E61" s="70">
        <v>1</v>
      </c>
      <c r="F61" s="40"/>
      <c r="G61" s="41">
        <f>ROUND(F61*E61,2)</f>
        <v>0</v>
      </c>
    </row>
    <row r="62" spans="2:7" ht="35.1" customHeight="1" x14ac:dyDescent="0.2">
      <c r="B62" s="58"/>
      <c r="C62" s="4" t="s">
        <v>48</v>
      </c>
      <c r="D62" s="43"/>
      <c r="E62" s="71"/>
      <c r="F62" s="43"/>
      <c r="G62" s="44">
        <f>SUBTOTAL(109,G61:G61)</f>
        <v>0</v>
      </c>
    </row>
    <row r="63" spans="2:7" ht="35.1" customHeight="1" x14ac:dyDescent="0.2">
      <c r="B63" s="7" t="s">
        <v>49</v>
      </c>
      <c r="C63" s="4" t="s">
        <v>79</v>
      </c>
      <c r="D63" s="43"/>
      <c r="E63" s="71"/>
      <c r="F63" s="43"/>
      <c r="G63" s="44"/>
    </row>
    <row r="64" spans="2:7" ht="35.1" customHeight="1" x14ac:dyDescent="0.2">
      <c r="B64" s="39">
        <v>38</v>
      </c>
      <c r="C64" s="2" t="s">
        <v>86</v>
      </c>
      <c r="D64" s="5" t="s">
        <v>17</v>
      </c>
      <c r="E64" s="70">
        <v>280</v>
      </c>
      <c r="F64" s="40"/>
      <c r="G64" s="41">
        <f>ROUND(F64*E64,2)</f>
        <v>0</v>
      </c>
    </row>
    <row r="65" spans="2:7" ht="35.1" customHeight="1" x14ac:dyDescent="0.2">
      <c r="B65" s="39">
        <v>39</v>
      </c>
      <c r="C65" s="2" t="s">
        <v>80</v>
      </c>
      <c r="D65" s="5" t="s">
        <v>17</v>
      </c>
      <c r="E65" s="70">
        <v>280</v>
      </c>
      <c r="F65" s="40"/>
      <c r="G65" s="41">
        <f>ROUND(F65*E65,2)</f>
        <v>0</v>
      </c>
    </row>
    <row r="66" spans="2:7" ht="35.1" customHeight="1" x14ac:dyDescent="0.2">
      <c r="B66" s="39">
        <v>40</v>
      </c>
      <c r="C66" s="2" t="s">
        <v>87</v>
      </c>
      <c r="D66" s="5" t="s">
        <v>17</v>
      </c>
      <c r="E66" s="70">
        <v>280</v>
      </c>
      <c r="F66" s="40"/>
      <c r="G66" s="41">
        <f>ROUND(F66*E66,2)</f>
        <v>0</v>
      </c>
    </row>
    <row r="67" spans="2:7" ht="35.1" customHeight="1" x14ac:dyDescent="0.2">
      <c r="B67" s="58"/>
      <c r="C67" s="4" t="s">
        <v>81</v>
      </c>
      <c r="D67" s="43"/>
      <c r="E67" s="71"/>
      <c r="F67" s="43"/>
      <c r="G67" s="44">
        <f>SUBTOTAL(109,G64:G66)</f>
        <v>0</v>
      </c>
    </row>
    <row r="68" spans="2:7" ht="35.1" customHeight="1" x14ac:dyDescent="0.2">
      <c r="B68" s="1" t="s">
        <v>59</v>
      </c>
      <c r="C68" s="59" t="s">
        <v>24</v>
      </c>
      <c r="D68" s="43"/>
      <c r="E68" s="71"/>
      <c r="F68" s="43"/>
      <c r="G68" s="44"/>
    </row>
    <row r="69" spans="2:7" ht="35.1" customHeight="1" x14ac:dyDescent="0.2">
      <c r="B69" s="60">
        <v>41</v>
      </c>
      <c r="C69" s="61" t="s">
        <v>24</v>
      </c>
      <c r="D69" s="62" t="s">
        <v>19</v>
      </c>
      <c r="E69" s="73">
        <v>1</v>
      </c>
      <c r="F69" s="63"/>
      <c r="G69" s="64">
        <f>ROUND(F69*E69,2)</f>
        <v>0</v>
      </c>
    </row>
    <row r="70" spans="2:7" ht="35.1" customHeight="1" thickBot="1" x14ac:dyDescent="0.25">
      <c r="B70" s="65"/>
      <c r="C70" s="59" t="s">
        <v>25</v>
      </c>
      <c r="D70" s="66"/>
      <c r="E70" s="67"/>
      <c r="F70" s="66"/>
      <c r="G70" s="74">
        <f>SUBTOTAL(109,G69)</f>
        <v>0</v>
      </c>
    </row>
    <row r="71" spans="2:7" ht="24.95" customHeight="1" thickBot="1" x14ac:dyDescent="0.25">
      <c r="B71" s="89" t="s">
        <v>8</v>
      </c>
      <c r="C71" s="90"/>
      <c r="D71" s="90"/>
      <c r="E71" s="90"/>
      <c r="F71" s="91"/>
      <c r="G71" s="68">
        <f>SUBTOTAL(109,G8:G70)</f>
        <v>0</v>
      </c>
    </row>
    <row r="74" spans="2:7" x14ac:dyDescent="0.2">
      <c r="B74" s="30"/>
    </row>
  </sheetData>
  <sheetProtection algorithmName="SHA-512" hashValue="R3tCOnkoTqHM9MSlwthK5vS6mucfSenYiLICdzry4H9HGYuIgAX0Cm9ZHCXTA/hpy9dthZkJBJQqABC6p2miWA==" saltValue="Xxa69rwAMGdCGHy817psVg==" spinCount="100000" sheet="1" objects="1" scenarios="1" selectLockedCells="1"/>
  <mergeCells count="3">
    <mergeCell ref="B2:H2"/>
    <mergeCell ref="B3:G3"/>
    <mergeCell ref="B71:F71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047C4A-D5ED-4E4D-8823-AFFF995315BD}">
  <dimension ref="B2:H76"/>
  <sheetViews>
    <sheetView showZeros="0" tabSelected="1" view="pageBreakPreview" topLeftCell="A52" zoomScale="85" zoomScaleNormal="100" zoomScaleSheetLayoutView="85" workbookViewId="0">
      <selection activeCell="F71" sqref="F71"/>
    </sheetView>
  </sheetViews>
  <sheetFormatPr defaultRowHeight="12.75" x14ac:dyDescent="0.2"/>
  <cols>
    <col min="1" max="1" width="9.140625" style="31"/>
    <col min="2" max="2" width="5" style="26" customWidth="1"/>
    <col min="3" max="3" width="64.7109375" style="27" customWidth="1"/>
    <col min="4" max="4" width="13" style="28" customWidth="1"/>
    <col min="5" max="5" width="14.140625" style="69" customWidth="1"/>
    <col min="6" max="6" width="15.85546875" style="28" customWidth="1"/>
    <col min="7" max="7" width="16.42578125" style="29" customWidth="1"/>
    <col min="8" max="16384" width="9.140625" style="31"/>
  </cols>
  <sheetData>
    <row r="2" spans="2:8" ht="30" customHeight="1" x14ac:dyDescent="0.2">
      <c r="B2" s="87" t="s">
        <v>26</v>
      </c>
      <c r="C2" s="87"/>
      <c r="D2" s="87"/>
      <c r="E2" s="87"/>
      <c r="F2" s="87"/>
      <c r="G2" s="87"/>
      <c r="H2" s="87"/>
    </row>
    <row r="3" spans="2:8" ht="30" customHeight="1" x14ac:dyDescent="0.2">
      <c r="B3" s="88" t="s">
        <v>155</v>
      </c>
      <c r="C3" s="88"/>
      <c r="D3" s="88"/>
      <c r="E3" s="88"/>
      <c r="F3" s="88"/>
      <c r="G3" s="88"/>
    </row>
    <row r="4" spans="2:8" ht="30" customHeight="1" thickBot="1" x14ac:dyDescent="0.25">
      <c r="B4" s="76"/>
      <c r="C4" s="76"/>
      <c r="D4" s="76"/>
      <c r="E4" s="49"/>
      <c r="F4" s="76"/>
      <c r="G4" s="76"/>
    </row>
    <row r="5" spans="2:8" ht="38.25" x14ac:dyDescent="0.2">
      <c r="B5" s="50" t="s">
        <v>0</v>
      </c>
      <c r="C5" s="51" t="s">
        <v>1</v>
      </c>
      <c r="D5" s="52" t="s">
        <v>5</v>
      </c>
      <c r="E5" s="53" t="s">
        <v>3</v>
      </c>
      <c r="F5" s="52" t="s">
        <v>6</v>
      </c>
      <c r="G5" s="54" t="s">
        <v>7</v>
      </c>
    </row>
    <row r="6" spans="2:8" ht="15" customHeight="1" thickBot="1" x14ac:dyDescent="0.25">
      <c r="B6" s="32">
        <v>1</v>
      </c>
      <c r="C6" s="33">
        <v>2</v>
      </c>
      <c r="D6" s="34">
        <v>3</v>
      </c>
      <c r="E6" s="55" t="s">
        <v>50</v>
      </c>
      <c r="F6" s="34">
        <v>5</v>
      </c>
      <c r="G6" s="35">
        <v>6</v>
      </c>
    </row>
    <row r="7" spans="2:8" ht="35.1" customHeight="1" x14ac:dyDescent="0.2">
      <c r="B7" s="36" t="s">
        <v>10</v>
      </c>
      <c r="C7" s="6" t="s">
        <v>114</v>
      </c>
      <c r="D7" s="37"/>
      <c r="E7" s="56"/>
      <c r="F7" s="37"/>
      <c r="G7" s="38"/>
    </row>
    <row r="8" spans="2:8" ht="48" customHeight="1" x14ac:dyDescent="0.2">
      <c r="B8" s="39">
        <v>1</v>
      </c>
      <c r="C8" s="2" t="s">
        <v>92</v>
      </c>
      <c r="D8" s="5" t="s">
        <v>19</v>
      </c>
      <c r="E8" s="70">
        <v>1</v>
      </c>
      <c r="F8" s="40"/>
      <c r="G8" s="41">
        <f>ROUND(F8*E8,2)</f>
        <v>0</v>
      </c>
    </row>
    <row r="9" spans="2:8" ht="35.1" customHeight="1" x14ac:dyDescent="0.2">
      <c r="B9" s="39">
        <v>2</v>
      </c>
      <c r="C9" s="2" t="s">
        <v>93</v>
      </c>
      <c r="D9" s="5" t="s">
        <v>2</v>
      </c>
      <c r="E9" s="70">
        <v>0.04</v>
      </c>
      <c r="F9" s="40"/>
      <c r="G9" s="41">
        <f t="shared" ref="G9:G31" si="0">ROUND(F9*E9,2)</f>
        <v>0</v>
      </c>
    </row>
    <row r="10" spans="2:8" ht="35.1" customHeight="1" x14ac:dyDescent="0.2">
      <c r="B10" s="39">
        <v>3</v>
      </c>
      <c r="C10" s="2" t="s">
        <v>130</v>
      </c>
      <c r="D10" s="5" t="s">
        <v>15</v>
      </c>
      <c r="E10" s="70">
        <v>44.46</v>
      </c>
      <c r="F10" s="40"/>
      <c r="G10" s="41">
        <f t="shared" si="0"/>
        <v>0</v>
      </c>
    </row>
    <row r="11" spans="2:8" ht="35.1" customHeight="1" x14ac:dyDescent="0.2">
      <c r="B11" s="39">
        <v>4</v>
      </c>
      <c r="C11" s="2" t="s">
        <v>94</v>
      </c>
      <c r="D11" s="5" t="s">
        <v>17</v>
      </c>
      <c r="E11" s="70">
        <v>40</v>
      </c>
      <c r="F11" s="40"/>
      <c r="G11" s="41">
        <f t="shared" si="0"/>
        <v>0</v>
      </c>
    </row>
    <row r="12" spans="2:8" ht="35.1" customHeight="1" x14ac:dyDescent="0.2">
      <c r="B12" s="39">
        <v>5</v>
      </c>
      <c r="C12" s="2" t="s">
        <v>95</v>
      </c>
      <c r="D12" s="5" t="s">
        <v>17</v>
      </c>
      <c r="E12" s="70">
        <v>40</v>
      </c>
      <c r="F12" s="40"/>
      <c r="G12" s="41">
        <f t="shared" si="0"/>
        <v>0</v>
      </c>
    </row>
    <row r="13" spans="2:8" ht="35.1" customHeight="1" x14ac:dyDescent="0.2">
      <c r="B13" s="39">
        <v>6</v>
      </c>
      <c r="C13" s="2" t="s">
        <v>96</v>
      </c>
      <c r="D13" s="5" t="s">
        <v>9</v>
      </c>
      <c r="E13" s="70">
        <v>40.5</v>
      </c>
      <c r="F13" s="40"/>
      <c r="G13" s="41">
        <f t="shared" si="0"/>
        <v>0</v>
      </c>
    </row>
    <row r="14" spans="2:8" ht="35.1" customHeight="1" x14ac:dyDescent="0.2">
      <c r="B14" s="39">
        <v>7</v>
      </c>
      <c r="C14" s="2" t="s">
        <v>103</v>
      </c>
      <c r="D14" s="5" t="s">
        <v>9</v>
      </c>
      <c r="E14" s="70">
        <v>89.1</v>
      </c>
      <c r="F14" s="40"/>
      <c r="G14" s="41">
        <f t="shared" si="0"/>
        <v>0</v>
      </c>
    </row>
    <row r="15" spans="2:8" ht="35.1" customHeight="1" x14ac:dyDescent="0.2">
      <c r="B15" s="39">
        <v>8</v>
      </c>
      <c r="C15" s="2" t="s">
        <v>104</v>
      </c>
      <c r="D15" s="5" t="s">
        <v>19</v>
      </c>
      <c r="E15" s="70">
        <v>3</v>
      </c>
      <c r="F15" s="40"/>
      <c r="G15" s="41">
        <f t="shared" si="0"/>
        <v>0</v>
      </c>
    </row>
    <row r="16" spans="2:8" ht="35.1" customHeight="1" x14ac:dyDescent="0.2">
      <c r="B16" s="39">
        <v>9</v>
      </c>
      <c r="C16" s="2" t="s">
        <v>105</v>
      </c>
      <c r="D16" s="5" t="s">
        <v>19</v>
      </c>
      <c r="E16" s="70">
        <v>3</v>
      </c>
      <c r="F16" s="40"/>
      <c r="G16" s="41">
        <f t="shared" si="0"/>
        <v>0</v>
      </c>
    </row>
    <row r="17" spans="2:7" ht="35.1" customHeight="1" x14ac:dyDescent="0.2">
      <c r="B17" s="39">
        <v>10</v>
      </c>
      <c r="C17" s="2" t="s">
        <v>97</v>
      </c>
      <c r="D17" s="5" t="s">
        <v>19</v>
      </c>
      <c r="E17" s="70">
        <v>1</v>
      </c>
      <c r="F17" s="40"/>
      <c r="G17" s="41">
        <f t="shared" si="0"/>
        <v>0</v>
      </c>
    </row>
    <row r="18" spans="2:7" ht="35.1" customHeight="1" x14ac:dyDescent="0.2">
      <c r="B18" s="39">
        <v>11</v>
      </c>
      <c r="C18" s="2" t="s">
        <v>106</v>
      </c>
      <c r="D18" s="5" t="s">
        <v>19</v>
      </c>
      <c r="E18" s="70">
        <v>1</v>
      </c>
      <c r="F18" s="40"/>
      <c r="G18" s="41">
        <f t="shared" si="0"/>
        <v>0</v>
      </c>
    </row>
    <row r="19" spans="2:7" ht="35.1" customHeight="1" x14ac:dyDescent="0.2">
      <c r="B19" s="39">
        <v>12</v>
      </c>
      <c r="C19" s="2" t="s">
        <v>107</v>
      </c>
      <c r="D19" s="5" t="s">
        <v>15</v>
      </c>
      <c r="E19" s="70">
        <v>6.08</v>
      </c>
      <c r="F19" s="40"/>
      <c r="G19" s="41">
        <f t="shared" si="0"/>
        <v>0</v>
      </c>
    </row>
    <row r="20" spans="2:7" ht="35.1" customHeight="1" x14ac:dyDescent="0.2">
      <c r="B20" s="39">
        <v>13</v>
      </c>
      <c r="C20" s="2" t="s">
        <v>108</v>
      </c>
      <c r="D20" s="5" t="s">
        <v>17</v>
      </c>
      <c r="E20" s="70">
        <v>40.5</v>
      </c>
      <c r="F20" s="40"/>
      <c r="G20" s="41">
        <f t="shared" si="0"/>
        <v>0</v>
      </c>
    </row>
    <row r="21" spans="2:7" ht="35.1" customHeight="1" x14ac:dyDescent="0.2">
      <c r="B21" s="39">
        <v>14</v>
      </c>
      <c r="C21" s="2" t="s">
        <v>98</v>
      </c>
      <c r="D21" s="5" t="s">
        <v>17</v>
      </c>
      <c r="E21" s="70">
        <v>7.7</v>
      </c>
      <c r="F21" s="40"/>
      <c r="G21" s="41">
        <f t="shared" si="0"/>
        <v>0</v>
      </c>
    </row>
    <row r="22" spans="2:7" ht="35.1" customHeight="1" x14ac:dyDescent="0.2">
      <c r="B22" s="39">
        <v>15</v>
      </c>
      <c r="C22" s="2" t="s">
        <v>109</v>
      </c>
      <c r="D22" s="5" t="s">
        <v>88</v>
      </c>
      <c r="E22" s="70">
        <v>3</v>
      </c>
      <c r="F22" s="40"/>
      <c r="G22" s="41">
        <f t="shared" si="0"/>
        <v>0</v>
      </c>
    </row>
    <row r="23" spans="2:7" ht="35.1" customHeight="1" x14ac:dyDescent="0.2">
      <c r="B23" s="39">
        <v>16</v>
      </c>
      <c r="C23" s="2" t="s">
        <v>110</v>
      </c>
      <c r="D23" s="5" t="s">
        <v>88</v>
      </c>
      <c r="E23" s="70">
        <v>1</v>
      </c>
      <c r="F23" s="40"/>
      <c r="G23" s="41">
        <f t="shared" si="0"/>
        <v>0</v>
      </c>
    </row>
    <row r="24" spans="2:7" ht="35.1" customHeight="1" x14ac:dyDescent="0.2">
      <c r="B24" s="39">
        <v>17</v>
      </c>
      <c r="C24" s="2" t="s">
        <v>111</v>
      </c>
      <c r="D24" s="5" t="s">
        <v>88</v>
      </c>
      <c r="E24" s="70">
        <v>1</v>
      </c>
      <c r="F24" s="40"/>
      <c r="G24" s="41">
        <f t="shared" si="0"/>
        <v>0</v>
      </c>
    </row>
    <row r="25" spans="2:7" ht="35.1" customHeight="1" x14ac:dyDescent="0.2">
      <c r="B25" s="39">
        <v>18</v>
      </c>
      <c r="C25" s="2" t="s">
        <v>99</v>
      </c>
      <c r="D25" s="5" t="s">
        <v>88</v>
      </c>
      <c r="E25" s="70">
        <v>1</v>
      </c>
      <c r="F25" s="40"/>
      <c r="G25" s="41">
        <f t="shared" si="0"/>
        <v>0</v>
      </c>
    </row>
    <row r="26" spans="2:7" ht="35.1" customHeight="1" x14ac:dyDescent="0.2">
      <c r="B26" s="39">
        <v>19</v>
      </c>
      <c r="C26" s="2" t="s">
        <v>100</v>
      </c>
      <c r="D26" s="5" t="s">
        <v>17</v>
      </c>
      <c r="E26" s="70">
        <v>40.5</v>
      </c>
      <c r="F26" s="40"/>
      <c r="G26" s="41">
        <f t="shared" si="0"/>
        <v>0</v>
      </c>
    </row>
    <row r="27" spans="2:7" ht="35.1" customHeight="1" x14ac:dyDescent="0.2">
      <c r="B27" s="39">
        <v>20</v>
      </c>
      <c r="C27" s="2" t="s">
        <v>101</v>
      </c>
      <c r="D27" s="5" t="s">
        <v>17</v>
      </c>
      <c r="E27" s="70">
        <v>40.5</v>
      </c>
      <c r="F27" s="40"/>
      <c r="G27" s="41">
        <f t="shared" si="0"/>
        <v>0</v>
      </c>
    </row>
    <row r="28" spans="2:7" ht="35.1" customHeight="1" x14ac:dyDescent="0.2">
      <c r="B28" s="39">
        <v>21</v>
      </c>
      <c r="C28" s="2" t="s">
        <v>102</v>
      </c>
      <c r="D28" s="5" t="s">
        <v>17</v>
      </c>
      <c r="E28" s="70">
        <v>40.5</v>
      </c>
      <c r="F28" s="40"/>
      <c r="G28" s="41">
        <f t="shared" si="0"/>
        <v>0</v>
      </c>
    </row>
    <row r="29" spans="2:7" ht="35.1" customHeight="1" x14ac:dyDescent="0.2">
      <c r="B29" s="39">
        <v>22</v>
      </c>
      <c r="C29" s="2" t="s">
        <v>112</v>
      </c>
      <c r="D29" s="5" t="s">
        <v>15</v>
      </c>
      <c r="E29" s="70">
        <v>8.1</v>
      </c>
      <c r="F29" s="40"/>
      <c r="G29" s="41">
        <f t="shared" si="0"/>
        <v>0</v>
      </c>
    </row>
    <row r="30" spans="2:7" ht="35.1" customHeight="1" x14ac:dyDescent="0.2">
      <c r="B30" s="39">
        <v>23</v>
      </c>
      <c r="C30" s="2" t="s">
        <v>113</v>
      </c>
      <c r="D30" s="5" t="s">
        <v>15</v>
      </c>
      <c r="E30" s="70">
        <v>30.37</v>
      </c>
      <c r="F30" s="40"/>
      <c r="G30" s="41">
        <f t="shared" si="0"/>
        <v>0</v>
      </c>
    </row>
    <row r="31" spans="2:7" ht="35.1" customHeight="1" x14ac:dyDescent="0.2">
      <c r="B31" s="39">
        <v>24</v>
      </c>
      <c r="C31" s="2" t="s">
        <v>40</v>
      </c>
      <c r="D31" s="5" t="s">
        <v>15</v>
      </c>
      <c r="E31" s="70">
        <v>6.08</v>
      </c>
      <c r="F31" s="40"/>
      <c r="G31" s="41">
        <f t="shared" si="0"/>
        <v>0</v>
      </c>
    </row>
    <row r="32" spans="2:7" ht="35.1" customHeight="1" x14ac:dyDescent="0.2">
      <c r="B32" s="42"/>
      <c r="C32" s="4" t="s">
        <v>115</v>
      </c>
      <c r="D32" s="43"/>
      <c r="E32" s="71"/>
      <c r="F32" s="43"/>
      <c r="G32" s="44">
        <f>SUBTOTAL(109,G8:G31)</f>
        <v>0</v>
      </c>
    </row>
    <row r="33" spans="2:7" ht="35.1" customHeight="1" x14ac:dyDescent="0.2">
      <c r="B33" s="36" t="s">
        <v>11</v>
      </c>
      <c r="C33" s="6" t="s">
        <v>116</v>
      </c>
      <c r="D33" s="37"/>
      <c r="E33" s="56"/>
      <c r="F33" s="37"/>
      <c r="G33" s="38"/>
    </row>
    <row r="34" spans="2:7" ht="45" customHeight="1" x14ac:dyDescent="0.2">
      <c r="B34" s="39">
        <v>25</v>
      </c>
      <c r="C34" s="2" t="s">
        <v>92</v>
      </c>
      <c r="D34" s="5" t="s">
        <v>19</v>
      </c>
      <c r="E34" s="70">
        <v>1</v>
      </c>
      <c r="F34" s="40"/>
      <c r="G34" s="41">
        <f>ROUND(F34*E34,2)</f>
        <v>0</v>
      </c>
    </row>
    <row r="35" spans="2:7" ht="35.1" customHeight="1" x14ac:dyDescent="0.2">
      <c r="B35" s="39">
        <v>26</v>
      </c>
      <c r="C35" s="2" t="s">
        <v>93</v>
      </c>
      <c r="D35" s="5" t="s">
        <v>2</v>
      </c>
      <c r="E35" s="70">
        <v>0.05</v>
      </c>
      <c r="F35" s="40"/>
      <c r="G35" s="41">
        <f t="shared" ref="G35:G54" si="1">ROUND(F35*E35,2)</f>
        <v>0</v>
      </c>
    </row>
    <row r="36" spans="2:7" ht="35.1" customHeight="1" x14ac:dyDescent="0.2">
      <c r="B36" s="39">
        <v>27</v>
      </c>
      <c r="C36" s="2" t="s">
        <v>131</v>
      </c>
      <c r="D36" s="5" t="s">
        <v>15</v>
      </c>
      <c r="E36" s="70">
        <f>49.3+5.48</f>
        <v>54.78</v>
      </c>
      <c r="F36" s="40"/>
      <c r="G36" s="41">
        <f t="shared" si="1"/>
        <v>0</v>
      </c>
    </row>
    <row r="37" spans="2:7" ht="35.1" customHeight="1" x14ac:dyDescent="0.2">
      <c r="B37" s="39">
        <v>28</v>
      </c>
      <c r="C37" s="2" t="s">
        <v>94</v>
      </c>
      <c r="D37" s="5" t="s">
        <v>17</v>
      </c>
      <c r="E37" s="70">
        <v>49.8</v>
      </c>
      <c r="F37" s="40"/>
      <c r="G37" s="41">
        <f t="shared" si="1"/>
        <v>0</v>
      </c>
    </row>
    <row r="38" spans="2:7" ht="35.1" customHeight="1" x14ac:dyDescent="0.2">
      <c r="B38" s="39">
        <v>29</v>
      </c>
      <c r="C38" s="2" t="s">
        <v>95</v>
      </c>
      <c r="D38" s="5" t="s">
        <v>17</v>
      </c>
      <c r="E38" s="70">
        <v>49.8</v>
      </c>
      <c r="F38" s="40"/>
      <c r="G38" s="41">
        <f t="shared" si="1"/>
        <v>0</v>
      </c>
    </row>
    <row r="39" spans="2:7" ht="35.1" customHeight="1" x14ac:dyDescent="0.2">
      <c r="B39" s="39">
        <v>30</v>
      </c>
      <c r="C39" s="2" t="s">
        <v>117</v>
      </c>
      <c r="D39" s="5" t="s">
        <v>9</v>
      </c>
      <c r="E39" s="70">
        <v>49.8</v>
      </c>
      <c r="F39" s="40"/>
      <c r="G39" s="41">
        <f t="shared" si="1"/>
        <v>0</v>
      </c>
    </row>
    <row r="40" spans="2:7" ht="35.1" customHeight="1" x14ac:dyDescent="0.2">
      <c r="B40" s="39">
        <v>31</v>
      </c>
      <c r="C40" s="2" t="s">
        <v>103</v>
      </c>
      <c r="D40" s="5" t="s">
        <v>9</v>
      </c>
      <c r="E40" s="70">
        <v>109.56</v>
      </c>
      <c r="F40" s="40"/>
      <c r="G40" s="41">
        <f t="shared" si="1"/>
        <v>0</v>
      </c>
    </row>
    <row r="41" spans="2:7" ht="35.1" customHeight="1" x14ac:dyDescent="0.2">
      <c r="B41" s="39">
        <v>32</v>
      </c>
      <c r="C41" s="2" t="s">
        <v>104</v>
      </c>
      <c r="D41" s="5" t="s">
        <v>19</v>
      </c>
      <c r="E41" s="70">
        <v>4</v>
      </c>
      <c r="F41" s="40"/>
      <c r="G41" s="41">
        <f t="shared" si="1"/>
        <v>0</v>
      </c>
    </row>
    <row r="42" spans="2:7" ht="35.1" customHeight="1" x14ac:dyDescent="0.2">
      <c r="B42" s="39">
        <v>33</v>
      </c>
      <c r="C42" s="2" t="s">
        <v>105</v>
      </c>
      <c r="D42" s="5" t="s">
        <v>19</v>
      </c>
      <c r="E42" s="70">
        <v>4</v>
      </c>
      <c r="F42" s="40"/>
      <c r="G42" s="41">
        <f t="shared" si="1"/>
        <v>0</v>
      </c>
    </row>
    <row r="43" spans="2:7" ht="35.1" customHeight="1" x14ac:dyDescent="0.2">
      <c r="B43" s="39">
        <v>34</v>
      </c>
      <c r="C43" s="2" t="s">
        <v>118</v>
      </c>
      <c r="D43" s="5" t="s">
        <v>15</v>
      </c>
      <c r="E43" s="70">
        <v>7.47</v>
      </c>
      <c r="F43" s="40"/>
      <c r="G43" s="41">
        <f t="shared" si="1"/>
        <v>0</v>
      </c>
    </row>
    <row r="44" spans="2:7" ht="35.1" customHeight="1" x14ac:dyDescent="0.2">
      <c r="B44" s="39">
        <v>35</v>
      </c>
      <c r="C44" s="2" t="s">
        <v>121</v>
      </c>
      <c r="D44" s="5" t="s">
        <v>17</v>
      </c>
      <c r="E44" s="70">
        <v>49.8</v>
      </c>
      <c r="F44" s="40"/>
      <c r="G44" s="41">
        <f t="shared" si="1"/>
        <v>0</v>
      </c>
    </row>
    <row r="45" spans="2:7" ht="35.1" customHeight="1" x14ac:dyDescent="0.2">
      <c r="B45" s="39">
        <v>36</v>
      </c>
      <c r="C45" s="2" t="s">
        <v>119</v>
      </c>
      <c r="D45" s="5" t="s">
        <v>17</v>
      </c>
      <c r="E45" s="70">
        <v>28.3</v>
      </c>
      <c r="F45" s="40"/>
      <c r="G45" s="41">
        <f t="shared" si="1"/>
        <v>0</v>
      </c>
    </row>
    <row r="46" spans="2:7" ht="35.1" customHeight="1" x14ac:dyDescent="0.2">
      <c r="B46" s="39">
        <v>37</v>
      </c>
      <c r="C46" s="2" t="s">
        <v>122</v>
      </c>
      <c r="D46" s="5" t="s">
        <v>88</v>
      </c>
      <c r="E46" s="70">
        <v>1</v>
      </c>
      <c r="F46" s="40"/>
      <c r="G46" s="41">
        <f t="shared" si="1"/>
        <v>0</v>
      </c>
    </row>
    <row r="47" spans="2:7" ht="35.1" customHeight="1" x14ac:dyDescent="0.2">
      <c r="B47" s="39">
        <v>38</v>
      </c>
      <c r="C47" s="2" t="s">
        <v>123</v>
      </c>
      <c r="D47" s="5" t="s">
        <v>88</v>
      </c>
      <c r="E47" s="70">
        <v>1</v>
      </c>
      <c r="F47" s="40"/>
      <c r="G47" s="41">
        <f t="shared" si="1"/>
        <v>0</v>
      </c>
    </row>
    <row r="48" spans="2:7" ht="35.1" customHeight="1" x14ac:dyDescent="0.2">
      <c r="B48" s="39">
        <v>39</v>
      </c>
      <c r="C48" s="2" t="s">
        <v>120</v>
      </c>
      <c r="D48" s="5" t="s">
        <v>88</v>
      </c>
      <c r="E48" s="70">
        <v>6</v>
      </c>
      <c r="F48" s="40"/>
      <c r="G48" s="41">
        <f t="shared" si="1"/>
        <v>0</v>
      </c>
    </row>
    <row r="49" spans="2:7" ht="35.1" customHeight="1" x14ac:dyDescent="0.2">
      <c r="B49" s="39">
        <v>40</v>
      </c>
      <c r="C49" s="2" t="s">
        <v>100</v>
      </c>
      <c r="D49" s="5" t="s">
        <v>17</v>
      </c>
      <c r="E49" s="70">
        <v>49.8</v>
      </c>
      <c r="F49" s="40"/>
      <c r="G49" s="41">
        <f t="shared" si="1"/>
        <v>0</v>
      </c>
    </row>
    <row r="50" spans="2:7" ht="35.1" customHeight="1" x14ac:dyDescent="0.2">
      <c r="B50" s="39">
        <v>41</v>
      </c>
      <c r="C50" s="2" t="s">
        <v>101</v>
      </c>
      <c r="D50" s="5" t="s">
        <v>17</v>
      </c>
      <c r="E50" s="70">
        <v>49.8</v>
      </c>
      <c r="F50" s="40"/>
      <c r="G50" s="41">
        <f t="shared" si="1"/>
        <v>0</v>
      </c>
    </row>
    <row r="51" spans="2:7" ht="35.1" customHeight="1" x14ac:dyDescent="0.2">
      <c r="B51" s="39">
        <v>42</v>
      </c>
      <c r="C51" s="2" t="s">
        <v>102</v>
      </c>
      <c r="D51" s="5" t="s">
        <v>17</v>
      </c>
      <c r="E51" s="70">
        <v>49.8</v>
      </c>
      <c r="F51" s="40"/>
      <c r="G51" s="41">
        <f t="shared" si="1"/>
        <v>0</v>
      </c>
    </row>
    <row r="52" spans="2:7" ht="35.1" customHeight="1" x14ac:dyDescent="0.2">
      <c r="B52" s="39">
        <v>43</v>
      </c>
      <c r="C52" s="2" t="s">
        <v>112</v>
      </c>
      <c r="D52" s="5" t="s">
        <v>15</v>
      </c>
      <c r="E52" s="70">
        <v>9.9600000000000009</v>
      </c>
      <c r="F52" s="40"/>
      <c r="G52" s="41">
        <f t="shared" si="1"/>
        <v>0</v>
      </c>
    </row>
    <row r="53" spans="2:7" ht="35.1" customHeight="1" x14ac:dyDescent="0.2">
      <c r="B53" s="39">
        <v>44</v>
      </c>
      <c r="C53" s="2" t="s">
        <v>113</v>
      </c>
      <c r="D53" s="5" t="s">
        <v>15</v>
      </c>
      <c r="E53" s="70">
        <v>37.35</v>
      </c>
      <c r="F53" s="40"/>
      <c r="G53" s="41">
        <f t="shared" si="1"/>
        <v>0</v>
      </c>
    </row>
    <row r="54" spans="2:7" ht="35.1" customHeight="1" x14ac:dyDescent="0.2">
      <c r="B54" s="39">
        <v>45</v>
      </c>
      <c r="C54" s="2" t="s">
        <v>40</v>
      </c>
      <c r="D54" s="5" t="s">
        <v>15</v>
      </c>
      <c r="E54" s="70">
        <v>7.47</v>
      </c>
      <c r="F54" s="40"/>
      <c r="G54" s="41">
        <f t="shared" si="1"/>
        <v>0</v>
      </c>
    </row>
    <row r="55" spans="2:7" ht="35.1" customHeight="1" x14ac:dyDescent="0.2">
      <c r="B55" s="42"/>
      <c r="C55" s="4" t="s">
        <v>124</v>
      </c>
      <c r="D55" s="43"/>
      <c r="E55" s="71"/>
      <c r="F55" s="43"/>
      <c r="G55" s="44">
        <f>SUBTOTAL(109,G34:G54)</f>
        <v>0</v>
      </c>
    </row>
    <row r="56" spans="2:7" ht="35.1" customHeight="1" x14ac:dyDescent="0.2">
      <c r="B56" s="45" t="s">
        <v>16</v>
      </c>
      <c r="C56" s="4" t="s">
        <v>125</v>
      </c>
      <c r="D56" s="43"/>
      <c r="E56" s="71"/>
      <c r="F56" s="43"/>
      <c r="G56" s="44"/>
    </row>
    <row r="57" spans="2:7" ht="44.25" customHeight="1" x14ac:dyDescent="0.2">
      <c r="B57" s="42">
        <v>46</v>
      </c>
      <c r="C57" s="2" t="s">
        <v>127</v>
      </c>
      <c r="D57" s="5">
        <v>40.5</v>
      </c>
      <c r="E57" s="70">
        <v>6.82</v>
      </c>
      <c r="F57" s="40"/>
      <c r="G57" s="41">
        <f t="shared" ref="G57:G58" si="2">ROUND(F57*E57,2)</f>
        <v>0</v>
      </c>
    </row>
    <row r="58" spans="2:7" ht="35.1" customHeight="1" x14ac:dyDescent="0.2">
      <c r="B58" s="42">
        <v>47</v>
      </c>
      <c r="C58" s="2" t="s">
        <v>128</v>
      </c>
      <c r="D58" s="5">
        <v>49.8</v>
      </c>
      <c r="E58" s="70">
        <v>3.38</v>
      </c>
      <c r="F58" s="40"/>
      <c r="G58" s="41">
        <f t="shared" si="2"/>
        <v>0</v>
      </c>
    </row>
    <row r="59" spans="2:7" ht="35.1" customHeight="1" x14ac:dyDescent="0.2">
      <c r="B59" s="42"/>
      <c r="C59" s="4" t="s">
        <v>126</v>
      </c>
      <c r="D59" s="43"/>
      <c r="E59" s="71"/>
      <c r="F59" s="43"/>
      <c r="G59" s="44">
        <f>SUBTOTAL(109,G57:G58)</f>
        <v>0</v>
      </c>
    </row>
    <row r="60" spans="2:7" ht="35.1" customHeight="1" x14ac:dyDescent="0.2">
      <c r="B60" s="45" t="s">
        <v>21</v>
      </c>
      <c r="C60" s="4" t="s">
        <v>129</v>
      </c>
      <c r="D60" s="5"/>
      <c r="E60" s="70"/>
      <c r="F60" s="43"/>
      <c r="G60" s="44"/>
    </row>
    <row r="61" spans="2:7" ht="35.1" customHeight="1" x14ac:dyDescent="0.2">
      <c r="B61" s="75" t="s">
        <v>157</v>
      </c>
      <c r="C61" s="2" t="s">
        <v>93</v>
      </c>
      <c r="D61" s="5" t="s">
        <v>2</v>
      </c>
      <c r="E61" s="72">
        <v>0.24</v>
      </c>
      <c r="F61" s="40"/>
      <c r="G61" s="41">
        <f>ROUND(F61*E61,2)</f>
        <v>0</v>
      </c>
    </row>
    <row r="62" spans="2:7" ht="35.1" customHeight="1" x14ac:dyDescent="0.2">
      <c r="B62" s="75" t="s">
        <v>158</v>
      </c>
      <c r="C62" s="2" t="s">
        <v>133</v>
      </c>
      <c r="D62" s="5" t="s">
        <v>15</v>
      </c>
      <c r="E62" s="72">
        <f>63.99+7.11</f>
        <v>71.099999999999994</v>
      </c>
      <c r="F62" s="40"/>
      <c r="G62" s="41">
        <f t="shared" ref="G62:G64" si="3">ROUND(F62*E62,2)</f>
        <v>0</v>
      </c>
    </row>
    <row r="63" spans="2:7" ht="35.1" customHeight="1" x14ac:dyDescent="0.2">
      <c r="B63" s="75" t="s">
        <v>159</v>
      </c>
      <c r="C63" s="2" t="s">
        <v>132</v>
      </c>
      <c r="D63" s="5" t="s">
        <v>9</v>
      </c>
      <c r="E63" s="72">
        <v>237</v>
      </c>
      <c r="F63" s="40"/>
      <c r="G63" s="41">
        <f t="shared" si="3"/>
        <v>0</v>
      </c>
    </row>
    <row r="64" spans="2:7" ht="35.1" customHeight="1" x14ac:dyDescent="0.2">
      <c r="B64" s="75" t="s">
        <v>160</v>
      </c>
      <c r="C64" s="2" t="s">
        <v>134</v>
      </c>
      <c r="D64" s="3" t="s">
        <v>9</v>
      </c>
      <c r="E64" s="72">
        <f>E63</f>
        <v>237</v>
      </c>
      <c r="F64" s="40"/>
      <c r="G64" s="41">
        <f t="shared" si="3"/>
        <v>0</v>
      </c>
    </row>
    <row r="65" spans="2:7" ht="35.1" customHeight="1" x14ac:dyDescent="0.2">
      <c r="B65" s="42"/>
      <c r="C65" s="4" t="s">
        <v>135</v>
      </c>
      <c r="D65" s="43"/>
      <c r="E65" s="71"/>
      <c r="F65" s="43"/>
      <c r="G65" s="44">
        <f>SUBTOTAL(109,G61:G64)</f>
        <v>0</v>
      </c>
    </row>
    <row r="66" spans="2:7" ht="35.1" customHeight="1" x14ac:dyDescent="0.2">
      <c r="B66" s="7" t="s">
        <v>12</v>
      </c>
      <c r="C66" s="4" t="s">
        <v>45</v>
      </c>
      <c r="D66" s="43"/>
      <c r="E66" s="71"/>
      <c r="F66" s="43"/>
      <c r="G66" s="44"/>
    </row>
    <row r="67" spans="2:7" ht="35.1" customHeight="1" x14ac:dyDescent="0.2">
      <c r="B67" s="39">
        <v>52</v>
      </c>
      <c r="C67" s="2" t="s">
        <v>136</v>
      </c>
      <c r="D67" s="5" t="s">
        <v>88</v>
      </c>
      <c r="E67" s="70">
        <v>8</v>
      </c>
      <c r="F67" s="40"/>
      <c r="G67" s="41">
        <f>ROUND(F67*E67,2)</f>
        <v>0</v>
      </c>
    </row>
    <row r="68" spans="2:7" ht="51" customHeight="1" x14ac:dyDescent="0.2">
      <c r="B68" s="77">
        <v>53</v>
      </c>
      <c r="C68" s="2" t="s">
        <v>137</v>
      </c>
      <c r="D68" s="5" t="s">
        <v>37</v>
      </c>
      <c r="E68" s="70">
        <v>8</v>
      </c>
      <c r="F68" s="40"/>
      <c r="G68" s="41">
        <f t="shared" ref="G68:G71" si="4">ROUND(F68*E68,2)</f>
        <v>0</v>
      </c>
    </row>
    <row r="69" spans="2:7" ht="35.1" customHeight="1" x14ac:dyDescent="0.2">
      <c r="B69" s="39">
        <v>54</v>
      </c>
      <c r="C69" s="2" t="s">
        <v>138</v>
      </c>
      <c r="D69" s="5" t="s">
        <v>88</v>
      </c>
      <c r="E69" s="70">
        <v>8</v>
      </c>
      <c r="F69" s="40"/>
      <c r="G69" s="41">
        <f t="shared" si="4"/>
        <v>0</v>
      </c>
    </row>
    <row r="70" spans="2:7" ht="35.1" customHeight="1" x14ac:dyDescent="0.2">
      <c r="B70" s="77">
        <v>55</v>
      </c>
      <c r="C70" s="2" t="s">
        <v>139</v>
      </c>
      <c r="D70" s="5" t="s">
        <v>88</v>
      </c>
      <c r="E70" s="70">
        <v>10</v>
      </c>
      <c r="F70" s="40"/>
      <c r="G70" s="41">
        <f t="shared" si="4"/>
        <v>0</v>
      </c>
    </row>
    <row r="71" spans="2:7" ht="35.1" customHeight="1" x14ac:dyDescent="0.2">
      <c r="B71" s="39">
        <v>56</v>
      </c>
      <c r="C71" s="2" t="s">
        <v>140</v>
      </c>
      <c r="D71" s="5" t="s">
        <v>88</v>
      </c>
      <c r="E71" s="70">
        <v>6</v>
      </c>
      <c r="F71" s="40"/>
      <c r="G71" s="41">
        <f t="shared" si="4"/>
        <v>0</v>
      </c>
    </row>
    <row r="72" spans="2:7" ht="35.1" customHeight="1" thickBot="1" x14ac:dyDescent="0.25">
      <c r="B72" s="58"/>
      <c r="C72" s="4" t="s">
        <v>48</v>
      </c>
      <c r="D72" s="43"/>
      <c r="E72" s="71"/>
      <c r="F72" s="43"/>
      <c r="G72" s="44">
        <f>SUBTOTAL(109,G67:G71)</f>
        <v>0</v>
      </c>
    </row>
    <row r="73" spans="2:7" ht="24.95" customHeight="1" thickBot="1" x14ac:dyDescent="0.25">
      <c r="B73" s="89" t="s">
        <v>8</v>
      </c>
      <c r="C73" s="90"/>
      <c r="D73" s="90"/>
      <c r="E73" s="90"/>
      <c r="F73" s="91"/>
      <c r="G73" s="68">
        <f>SUBTOTAL(109,G8:G72)</f>
        <v>0</v>
      </c>
    </row>
    <row r="76" spans="2:7" x14ac:dyDescent="0.2">
      <c r="B76" s="30"/>
    </row>
  </sheetData>
  <sheetProtection algorithmName="SHA-512" hashValue="a9PumSnWc9cu9sv7I3GbUsk809MlaOFZBJX3iSTgAfMvXooik29JTkHDLts/s1Gtsl8bNzrT3G9FsjXtMgsenA==" saltValue="cOAbsujua+GPomVG5ETBSQ==" spinCount="100000" sheet="1" objects="1" scenarios="1" selectLockedCells="1"/>
  <mergeCells count="3">
    <mergeCell ref="B2:H2"/>
    <mergeCell ref="B3:G3"/>
    <mergeCell ref="B73:F73"/>
  </mergeCells>
  <pageMargins left="0.74803149606299213" right="0.74803149606299213" top="0.39370078740157483" bottom="0.98425196850393704" header="0.51181102362204722" footer="0.51181102362204722"/>
  <pageSetup scale="64" orientation="portrait" r:id="rId1"/>
  <headerFooter alignWithMargins="0">
    <oddFooter>&amp;CDRMG
Gdańsk, ul. Żaglowa 11&amp;RStrona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A7E44F440625B448435CB6924B3BBD5" ma:contentTypeVersion="11" ma:contentTypeDescription="Utwórz nowy dokument." ma:contentTypeScope="" ma:versionID="dba11111f2b6b3630c780974375610a1">
  <xsd:schema xmlns:xsd="http://www.w3.org/2001/XMLSchema" xmlns:xs="http://www.w3.org/2001/XMLSchema" xmlns:p="http://schemas.microsoft.com/office/2006/metadata/properties" xmlns:ns3="998bc853-cf76-45de-9271-d8cb41e50285" xmlns:ns4="c0d285d0-631e-4b63-b62e-2c0159736ad4" targetNamespace="http://schemas.microsoft.com/office/2006/metadata/properties" ma:root="true" ma:fieldsID="0820368e14ea0c2ea8fdabd6359d50d2" ns3:_="" ns4:_="">
    <xsd:import namespace="998bc853-cf76-45de-9271-d8cb41e50285"/>
    <xsd:import namespace="c0d285d0-631e-4b63-b62e-2c0159736ad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8bc853-cf76-45de-9271-d8cb41e502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d285d0-631e-4b63-b62e-2c0159736ad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2C0BE5-9CB3-4688-B704-77A6696DD911}">
  <ds:schemaRefs>
    <ds:schemaRef ds:uri="http://schemas.microsoft.com/office/2006/metadata/properties"/>
    <ds:schemaRef ds:uri="http://purl.org/dc/elements/1.1/"/>
    <ds:schemaRef ds:uri="http://schemas.microsoft.com/office/2006/documentManagement/types"/>
    <ds:schemaRef ds:uri="c0d285d0-631e-4b63-b62e-2c0159736ad4"/>
    <ds:schemaRef ds:uri="http://purl.org/dc/terms/"/>
    <ds:schemaRef ds:uri="http://schemas.microsoft.com/office/infopath/2007/PartnerControls"/>
    <ds:schemaRef ds:uri="998bc853-cf76-45de-9271-d8cb41e50285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05EB60B-009C-468C-97B8-EB63F1ABFB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98bc853-cf76-45de-9271-d8cb41e50285"/>
    <ds:schemaRef ds:uri="c0d285d0-631e-4b63-b62e-2c0159736ad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B3CCF5A-BCC1-4FD9-9B51-DC5B8ADC35A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7</vt:i4>
      </vt:variant>
    </vt:vector>
  </HeadingPairs>
  <TitlesOfParts>
    <vt:vector size="11" baseType="lpstr">
      <vt:lpstr>ZZK</vt:lpstr>
      <vt:lpstr>ul. Hestii - b. drogowa </vt:lpstr>
      <vt:lpstr>ul. Westy - b. drogowa</vt:lpstr>
      <vt:lpstr>ul. Westy - b. sanitarna</vt:lpstr>
      <vt:lpstr>'ul. Hestii - b. drogowa '!Obszar_wydruku</vt:lpstr>
      <vt:lpstr>'ul. Westy - b. drogowa'!Obszar_wydruku</vt:lpstr>
      <vt:lpstr>'ul. Westy - b. sanitarna'!Obszar_wydruku</vt:lpstr>
      <vt:lpstr>ZZK!Obszar_wydruku</vt:lpstr>
      <vt:lpstr>'ul. Hestii - b. drogowa '!Tytuły_wydruku</vt:lpstr>
      <vt:lpstr>'ul. Westy - b. drogowa'!Tytuły_wydruku</vt:lpstr>
      <vt:lpstr>'ul. Westy - b. sanitarna'!Tytuły_wydruku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Makowska Katarzyna</dc:creator>
  <cp:keywords/>
  <dc:description/>
  <cp:lastModifiedBy>Szostek Mikołaj</cp:lastModifiedBy>
  <cp:lastPrinted>2019-10-25T11:21:52Z</cp:lastPrinted>
  <dcterms:created xsi:type="dcterms:W3CDTF">2017-05-10T12:13:21Z</dcterms:created>
  <dcterms:modified xsi:type="dcterms:W3CDTF">2020-01-10T07:07:51Z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0x010100AA7E44F440625B448435CB6924B3BBD5</vt:lpwstr>
  </property>
</Properties>
</file>