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mikolaj_szostek_gdansk_gda_pl/Documents/Pulpit/"/>
    </mc:Choice>
  </mc:AlternateContent>
  <xr:revisionPtr revIDLastSave="0" documentId="8_{99DC5EEC-AF1D-48C1-B5C7-6F0C139E5FC4}" xr6:coauthVersionLast="41" xr6:coauthVersionMax="41" xr10:uidLastSave="{00000000-0000-0000-0000-000000000000}"/>
  <bookViews>
    <workbookView xWindow="-120" yWindow="-120" windowWidth="29040" windowHeight="15840" tabRatio="757" activeTab="1" xr2:uid="{00000000-000D-0000-FFFF-FFFF00000000}"/>
  </bookViews>
  <sheets>
    <sheet name="ZZK" sheetId="27" r:id="rId1"/>
    <sheet name="ul. Woźnicy" sheetId="28" r:id="rId2"/>
  </sheets>
  <definedNames>
    <definedName name="_xlnm.Print_Area" localSheetId="1">'ul. Woźnicy'!$B$1:$G$82</definedName>
    <definedName name="_xlnm.Print_Area" localSheetId="0">ZZK!$B$2:$D$14</definedName>
    <definedName name="_xlnm.Print_Titles" localSheetId="1">'ul. Woźnicy'!$2:$6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28" l="1"/>
  <c r="G73" i="28" l="1"/>
  <c r="G72" i="28"/>
  <c r="G71" i="28"/>
  <c r="G74" i="28" s="1"/>
  <c r="G63" i="28"/>
  <c r="G64" i="28" s="1"/>
  <c r="G68" i="28"/>
  <c r="G67" i="28"/>
  <c r="G66" i="28"/>
  <c r="G48" i="28"/>
  <c r="G49" i="28"/>
  <c r="G50" i="28"/>
  <c r="G52" i="28"/>
  <c r="G53" i="28"/>
  <c r="G54" i="28"/>
  <c r="G55" i="28"/>
  <c r="G56" i="28"/>
  <c r="G57" i="28"/>
  <c r="G58" i="28"/>
  <c r="G59" i="28"/>
  <c r="G60" i="28"/>
  <c r="G47" i="28"/>
  <c r="G44" i="28"/>
  <c r="G42" i="28"/>
  <c r="G43" i="28"/>
  <c r="G39" i="28"/>
  <c r="G38" i="28"/>
  <c r="G34" i="28"/>
  <c r="G35" i="28"/>
  <c r="G33" i="28"/>
  <c r="G25" i="28"/>
  <c r="G26" i="28"/>
  <c r="G27" i="28"/>
  <c r="G28" i="28"/>
  <c r="G29" i="28"/>
  <c r="G30" i="28"/>
  <c r="G24" i="28"/>
  <c r="G19" i="28"/>
  <c r="G20" i="28"/>
  <c r="G21" i="28"/>
  <c r="G18" i="28"/>
  <c r="G9" i="28"/>
  <c r="G10" i="28"/>
  <c r="G11" i="28"/>
  <c r="G12" i="28"/>
  <c r="G13" i="28"/>
  <c r="G14" i="28"/>
  <c r="G15" i="28"/>
  <c r="G40" i="28" l="1"/>
  <c r="G61" i="28"/>
  <c r="G45" i="28"/>
  <c r="G36" i="28"/>
  <c r="G31" i="28"/>
  <c r="G22" i="28"/>
  <c r="G69" i="28"/>
  <c r="G8" i="28"/>
  <c r="G16" i="28" s="1"/>
  <c r="G76" i="28" l="1"/>
  <c r="G77" i="28" s="1"/>
  <c r="G78" i="28" l="1"/>
  <c r="D8" i="27" l="1"/>
  <c r="D9" i="27" s="1"/>
  <c r="D10" i="27" s="1"/>
  <c r="D11" i="27" s="1"/>
</calcChain>
</file>

<file path=xl/sharedStrings.xml><?xml version="1.0" encoding="utf-8"?>
<sst xmlns="http://schemas.openxmlformats.org/spreadsheetml/2006/main" count="154" uniqueCount="108">
  <si>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</si>
  <si>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</si>
  <si>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</si>
  <si>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</si>
  <si>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</si>
  <si>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</si>
  <si>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</si>
  <si>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</si>
  <si>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</si>
  <si>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</si>
  <si>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</si>
  <si>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</si>
  <si>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</si>
  <si>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</si>
  <si>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</si>
  <si>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</si>
  <si>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</si>
  <si>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</si>
  <si>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</si>
  <si>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</si>
  <si>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</si>
  <si>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</si>
  <si>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</si>
  <si>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</si>
  <si>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</si>
  <si>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</si>
  <si>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</si>
  <si>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</si>
  <si>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</si>
  <si>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</si>
  <si>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</si>
  <si>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</si>
  <si>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</si>
  <si>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</si>
  <si>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</si>
  <si>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</si>
  <si>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</si>
  <si>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</si>
  <si>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</si>
  <si>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</si>
  <si>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</si>
  <si>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</si>
  <si>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</si>
  <si>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</si>
  <si>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</si>
  <si>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</si>
  <si>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</si>
  <si>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Regulacja pionowa studzienek dla włazów kanałowych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</si>
  <si>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</si>
  <si>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</si>
  <si>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</si>
  <si>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</si>
  <si>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</si>
  <si>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</si>
  <si>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</si>
  <si>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</si>
  <si>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</si>
  <si>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</si>
  <si>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dla zaworów wodociągowych i gazowych</t>
  </si>
  <si>
    <t>Regulacja pionowa studzienek telefonicznych</t>
  </si>
  <si>
    <t>XI</t>
  </si>
  <si>
    <t>Podbudowa z kruszywa łamanego 0/31,5 - warstwa o grubości po zagęszczeniu 15 cm</t>
  </si>
  <si>
    <t xml:space="preserve">Mechaniczne plantowanie powierzchni gruntu rodzimego </t>
  </si>
  <si>
    <t>Roboty pomiarowe</t>
  </si>
  <si>
    <t>Zadanie nr 1 - Budowa chodnika i jezdni ul. Woźnicy w Gdańsku.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</si>
  <si>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</si>
  <si>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</si>
  <si>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</si>
  <si>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</si>
  <si>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</si>
  <si>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</si>
  <si>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</si>
  <si>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</si>
  <si>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</si>
  <si>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 xml:space="preserve">Warstwa podbudowy z kruszywa naturalnego - pospółki o grubości 30 cm 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</si>
  <si>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</si>
  <si>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</si>
  <si>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</si>
  <si>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 xml:space="preserve">Warstwa podbudowy z kruszywa naturalnego - pospółki o grubości 15 cm </t>
  </si>
  <si>
    <t>Nawierzchnia z kostki betonowej o gr. 8 cm na podsypce cementowo-piaskowej 5 cm</t>
  </si>
  <si>
    <t>Obrzeża betonowe o wymiarach 30x8 cm na podsypce cementowo-piaskowej 5 cm</t>
  </si>
  <si>
    <t>Ściek betonowy o grubości 15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</si>
  <si>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</si>
  <si>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</si>
  <si>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Trzcina pospolita 6szt/m2</t>
  </si>
  <si>
    <t>Nasadzenie roślinności w muldach - Śmiałek darniowy 6szt/m2</t>
  </si>
  <si>
    <t>Nasadzenie roślinności w muldach - Tojeść kropkowana 6szt/m2</t>
  </si>
  <si>
    <t>Nasadzenie roślinności w muldach - Mozga trzcinowata 6szt/m2</t>
  </si>
  <si>
    <t>Nasadzenie roślinności w muldach - Krawnica pospolita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</si>
  <si>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</si>
  <si>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</si>
  <si>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</si>
  <si>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</si>
  <si>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</si>
  <si>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 xml:space="preserve">Ręczne kopanie rowów </t>
  </si>
  <si>
    <t>Układanie rur ochronnych z PCW o średnicy do 110 mm w wykopie</t>
  </si>
  <si>
    <t>Ręczne zasypywanie rowów wraz z zagęszczeniem</t>
  </si>
  <si>
    <t>Razem dział: ZABEZPIECZENIE SIECI</t>
  </si>
  <si>
    <t>9</t>
  </si>
  <si>
    <t>10</t>
  </si>
  <si>
    <t xml:space="preserve">Część nr 2 zamówienia obejmująca zakresem 1 (jedno) zadanie: </t>
  </si>
  <si>
    <t>Zadanie</t>
  </si>
  <si>
    <t xml:space="preserve">Wykończenie powierzchni muld żwirem d.16-32 mm, warstwą o gr. 8 cm </t>
  </si>
  <si>
    <t>31a</t>
  </si>
  <si>
    <r>
      <t xml:space="preserve">Sadzenie drzew - </t>
    </r>
    <r>
      <rPr>
        <sz val="10"/>
        <color rgb="FFFF0000"/>
        <rFont val="Arial"/>
        <family val="2"/>
        <charset val="238"/>
      </rPr>
      <t xml:space="preserve">Jesion Pensylwański </t>
    </r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</si>
  <si>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</si>
  <si>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r>
      <t xml:space="preserve">Nawierzchnia z kostki betonowej biologicznoczynnej o gr. 8 cm na podsypce </t>
    </r>
    <r>
      <rPr>
        <sz val="10"/>
        <color rgb="FFFF0000"/>
        <rFont val="Arial"/>
        <family val="2"/>
        <charset val="238"/>
      </rPr>
      <t>piaskowej</t>
    </r>
    <r>
      <rPr>
        <sz val="10"/>
        <rFont val="Arial"/>
        <family val="2"/>
        <charset val="238"/>
      </rPr>
      <t xml:space="preserve"> 5 cm</t>
    </r>
  </si>
  <si>
    <r>
      <t>Nawierzchnia z kostki betonowej grafitowej o gr. 8 cm na podsypce</t>
    </r>
    <r>
      <rPr>
        <sz val="10"/>
        <color rgb="FFFF0000"/>
        <rFont val="Arial"/>
        <family val="2"/>
        <charset val="238"/>
      </rPr>
      <t xml:space="preserve"> piaskowej</t>
    </r>
    <r>
      <rPr>
        <sz val="10"/>
        <rFont val="Arial"/>
        <family val="2"/>
        <charset val="238"/>
      </rPr>
      <t xml:space="preserve"> 5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</si>
</sst>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0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19" fillId="0" borderId="5" xfId="2" applyNumberFormat="1" applyFont="1" applyFill="1" applyBorder="1" applyAlignment="1" applyProtection="1">
      <alignment horizontal="center" vertical="center" wrapText="1"/>
    </xf>
    <xf numFmtId="0" fontId="19" fillId="0" borderId="1" xfId="2" applyNumberFormat="1" applyFont="1" applyFill="1" applyBorder="1" applyAlignment="1" applyProtection="1">
      <alignment vertical="center" wrapText="1"/>
    </xf>
    <xf numFmtId="43" fontId="19" fillId="0" borderId="1" xfId="1" applyFont="1" applyFill="1" applyBorder="1" applyAlignment="1" applyProtection="1">
      <alignment horizontal="center" vertical="center"/>
    </xf>
    <xf numFmtId="43" fontId="19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4"/>
  <sheetViews>
    <sheetView showZeros="0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0" t="s">
        <v>30</v>
      </c>
      <c r="C3" s="80"/>
      <c r="D3" s="80"/>
    </row>
    <row r="4" spans="2:4" x14ac:dyDescent="0.2">
      <c r="B4" s="9"/>
      <c r="C4" s="10"/>
      <c r="D4" s="11"/>
    </row>
    <row r="5" spans="2:4" ht="47.25" customHeight="1" x14ac:dyDescent="0.2">
      <c r="B5" s="81" t="s">
        <v>100</v>
      </c>
      <c r="C5" s="82"/>
      <c r="D5" s="82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31</v>
      </c>
      <c r="C7" s="16" t="s">
        <v>101</v>
      </c>
      <c r="D7" s="17" t="s">
        <v>32</v>
      </c>
    </row>
    <row r="8" spans="2:4" ht="40.5" customHeight="1" x14ac:dyDescent="0.2">
      <c r="B8" s="18" t="s">
        <v>38</v>
      </c>
      <c r="C8" s="47" t="s">
        <v>64</v>
      </c>
      <c r="D8" s="19">
        <f>'ul. Woźnicy'!G78</f>
        <v>0</v>
      </c>
    </row>
    <row r="9" spans="2:4" ht="24.95" customHeight="1" x14ac:dyDescent="0.2">
      <c r="B9" s="83" t="s">
        <v>34</v>
      </c>
      <c r="C9" s="83"/>
      <c r="D9" s="20">
        <f>SUM(D8:D8)</f>
        <v>0</v>
      </c>
    </row>
    <row r="10" spans="2:4" ht="24.95" customHeight="1" x14ac:dyDescent="0.2">
      <c r="B10" s="83" t="s">
        <v>33</v>
      </c>
      <c r="C10" s="83"/>
      <c r="D10" s="20">
        <f>ROUND(D9*0.23,2)</f>
        <v>0</v>
      </c>
    </row>
    <row r="11" spans="2:4" ht="24.95" customHeight="1" x14ac:dyDescent="0.2">
      <c r="B11" s="84" t="s">
        <v>35</v>
      </c>
      <c r="C11" s="84"/>
      <c r="D11" s="21">
        <f>D9+D10</f>
        <v>0</v>
      </c>
    </row>
    <row r="12" spans="2:4" ht="24.95" customHeight="1" x14ac:dyDescent="0.2">
      <c r="B12" s="22"/>
      <c r="C12" s="22"/>
      <c r="D12" s="23"/>
    </row>
    <row r="13" spans="2:4" ht="24.95" customHeight="1" x14ac:dyDescent="0.2"/>
    <row r="14" spans="2:4" s="24" customFormat="1" x14ac:dyDescent="0.2">
      <c r="B14" s="30"/>
      <c r="D14" s="25"/>
    </row>
  </sheetData>
  <sheetProtection algorithmName="SHA-512" hashValue="bFotAdOCrP4TWHWfkJS76Pc29FvMquMoUkW6746z+K91m3P7ERLu5nqesElg0H5nVq2efQ/eYQnWHXvS2tN97A==" saltValue="+h2n0Vd6KX/bGc/IUayQCA==" spinCount="100000" sheet="1" objects="1" scenarios="1" selectLockedCells="1" selectUnlockedCells="1"/>
  <mergeCells count="5">
    <mergeCell ref="B3:D3"/>
    <mergeCell ref="B5:D5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81"/>
  <sheetViews>
    <sheetView showZeros="0" tabSelected="1" view="pageBreakPreview" topLeftCell="A20" zoomScale="85" zoomScaleNormal="100" zoomScaleSheetLayoutView="85" workbookViewId="0">
      <selection activeCell="F29" sqref="F29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5" t="s">
        <v>105</v>
      </c>
      <c r="C2" s="85"/>
      <c r="D2" s="85"/>
      <c r="E2" s="85"/>
      <c r="F2" s="85"/>
      <c r="G2" s="85"/>
      <c r="H2" s="85"/>
    </row>
    <row r="3" spans="2:8" ht="30" customHeight="1" x14ac:dyDescent="0.2">
      <c r="B3" s="86" t="s">
        <v>64</v>
      </c>
      <c r="C3" s="86"/>
      <c r="D3" s="86"/>
      <c r="E3" s="86"/>
      <c r="F3" s="86"/>
      <c r="G3" s="86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63</v>
      </c>
      <c r="D8" s="5" t="s">
        <v>2</v>
      </c>
      <c r="E8" s="70">
        <v>0.37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65</v>
      </c>
      <c r="D9" s="5" t="s">
        <v>36</v>
      </c>
      <c r="E9" s="70">
        <v>2</v>
      </c>
      <c r="F9" s="40"/>
      <c r="G9" s="41">
        <f t="shared" ref="G9:G15" si="0">ROUND(F9*E9,2)</f>
        <v>0</v>
      </c>
    </row>
    <row r="10" spans="2:8" ht="35.1" customHeight="1" x14ac:dyDescent="0.2">
      <c r="B10" s="39">
        <v>3</v>
      </c>
      <c r="C10" s="2" t="s">
        <v>66</v>
      </c>
      <c r="D10" s="5" t="s">
        <v>9</v>
      </c>
      <c r="E10" s="79">
        <v>38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67</v>
      </c>
      <c r="D11" s="5" t="s">
        <v>9</v>
      </c>
      <c r="E11" s="70">
        <v>2</v>
      </c>
      <c r="F11" s="40"/>
      <c r="G11" s="41">
        <f t="shared" si="0"/>
        <v>0</v>
      </c>
    </row>
    <row r="12" spans="2:8" ht="36.75" customHeight="1" x14ac:dyDescent="0.2">
      <c r="B12" s="39">
        <v>5</v>
      </c>
      <c r="C12" s="2" t="s">
        <v>71</v>
      </c>
      <c r="D12" s="57" t="s">
        <v>9</v>
      </c>
      <c r="E12" s="70">
        <v>9</v>
      </c>
      <c r="F12" s="40"/>
      <c r="G12" s="41">
        <f t="shared" si="0"/>
        <v>0</v>
      </c>
    </row>
    <row r="13" spans="2:8" ht="36" customHeight="1" x14ac:dyDescent="0.2">
      <c r="B13" s="39">
        <v>6</v>
      </c>
      <c r="C13" s="2" t="s">
        <v>68</v>
      </c>
      <c r="D13" s="57" t="s">
        <v>9</v>
      </c>
      <c r="E13" s="70">
        <v>83.8</v>
      </c>
      <c r="F13" s="40"/>
      <c r="G13" s="41">
        <f t="shared" si="0"/>
        <v>0</v>
      </c>
    </row>
    <row r="14" spans="2:8" ht="38.25" customHeight="1" x14ac:dyDescent="0.2">
      <c r="B14" s="39">
        <v>7</v>
      </c>
      <c r="C14" s="2" t="s">
        <v>69</v>
      </c>
      <c r="D14" s="5" t="s">
        <v>9</v>
      </c>
      <c r="E14" s="70">
        <v>90.1</v>
      </c>
      <c r="F14" s="40"/>
      <c r="G14" s="41">
        <f t="shared" si="0"/>
        <v>0</v>
      </c>
    </row>
    <row r="15" spans="2:8" ht="38.25" customHeight="1" x14ac:dyDescent="0.2">
      <c r="B15" s="39">
        <v>8</v>
      </c>
      <c r="C15" s="2" t="s">
        <v>70</v>
      </c>
      <c r="D15" s="57" t="s">
        <v>9</v>
      </c>
      <c r="E15" s="70">
        <v>8.4</v>
      </c>
      <c r="F15" s="40"/>
      <c r="G15" s="41">
        <f t="shared" si="0"/>
        <v>0</v>
      </c>
    </row>
    <row r="16" spans="2:8" ht="35.1" customHeight="1" x14ac:dyDescent="0.2">
      <c r="B16" s="42"/>
      <c r="C16" s="4" t="s">
        <v>23</v>
      </c>
      <c r="D16" s="43"/>
      <c r="E16" s="71"/>
      <c r="F16" s="43"/>
      <c r="G16" s="44">
        <f>SUBTOTAL(109,G8:G15)</f>
        <v>0</v>
      </c>
    </row>
    <row r="17" spans="2:7" ht="35.1" customHeight="1" x14ac:dyDescent="0.2">
      <c r="B17" s="45" t="s">
        <v>11</v>
      </c>
      <c r="C17" s="4" t="s">
        <v>18</v>
      </c>
      <c r="D17" s="5"/>
      <c r="E17" s="70"/>
      <c r="F17" s="43"/>
      <c r="G17" s="44"/>
    </row>
    <row r="18" spans="2:7" ht="35.1" customHeight="1" x14ac:dyDescent="0.2">
      <c r="B18" s="75" t="s">
        <v>98</v>
      </c>
      <c r="C18" s="2" t="s">
        <v>57</v>
      </c>
      <c r="D18" s="5" t="s">
        <v>9</v>
      </c>
      <c r="E18" s="72">
        <v>1778</v>
      </c>
      <c r="F18" s="40"/>
      <c r="G18" s="41">
        <f>ROUND(F18*E18,2)</f>
        <v>0</v>
      </c>
    </row>
    <row r="19" spans="2:7" ht="35.1" customHeight="1" x14ac:dyDescent="0.2">
      <c r="B19" s="75" t="s">
        <v>99</v>
      </c>
      <c r="C19" s="2" t="s">
        <v>39</v>
      </c>
      <c r="D19" s="5" t="s">
        <v>15</v>
      </c>
      <c r="E19" s="72">
        <v>177.8</v>
      </c>
      <c r="F19" s="40"/>
      <c r="G19" s="41">
        <f t="shared" ref="G19:G21" si="1">ROUND(F19*E19,2)</f>
        <v>0</v>
      </c>
    </row>
    <row r="20" spans="2:7" ht="35.1" customHeight="1" x14ac:dyDescent="0.2">
      <c r="B20" s="42">
        <v>11</v>
      </c>
      <c r="C20" s="2" t="s">
        <v>40</v>
      </c>
      <c r="D20" s="5" t="s">
        <v>15</v>
      </c>
      <c r="E20" s="72">
        <v>2783.85</v>
      </c>
      <c r="F20" s="40"/>
      <c r="G20" s="41">
        <f t="shared" si="1"/>
        <v>0</v>
      </c>
    </row>
    <row r="21" spans="2:7" ht="35.1" customHeight="1" x14ac:dyDescent="0.2">
      <c r="B21" s="42">
        <v>12</v>
      </c>
      <c r="C21" s="2" t="s">
        <v>41</v>
      </c>
      <c r="D21" s="3" t="s">
        <v>15</v>
      </c>
      <c r="E21" s="72">
        <v>2783.85</v>
      </c>
      <c r="F21" s="40"/>
      <c r="G21" s="41">
        <f t="shared" si="1"/>
        <v>0</v>
      </c>
    </row>
    <row r="22" spans="2:7" ht="35.1" customHeight="1" x14ac:dyDescent="0.2">
      <c r="B22" s="42"/>
      <c r="C22" s="4" t="s">
        <v>20</v>
      </c>
      <c r="D22" s="43"/>
      <c r="E22" s="71"/>
      <c r="F22" s="43"/>
      <c r="G22" s="44">
        <f>SUBTOTAL(109,G18:G21)</f>
        <v>0</v>
      </c>
    </row>
    <row r="23" spans="2:7" ht="35.1" customHeight="1" x14ac:dyDescent="0.2">
      <c r="B23" s="45" t="s">
        <v>16</v>
      </c>
      <c r="C23" s="4" t="s">
        <v>26</v>
      </c>
      <c r="D23" s="5"/>
      <c r="E23" s="70"/>
      <c r="F23" s="43"/>
      <c r="G23" s="44"/>
    </row>
    <row r="24" spans="2:7" ht="35.1" customHeight="1" x14ac:dyDescent="0.2">
      <c r="B24" s="42">
        <v>13</v>
      </c>
      <c r="C24" s="2" t="s">
        <v>52</v>
      </c>
      <c r="D24" s="5" t="s">
        <v>9</v>
      </c>
      <c r="E24" s="70">
        <v>4115.34</v>
      </c>
      <c r="F24" s="40"/>
      <c r="G24" s="41">
        <f>ROUND(F24*E24,2)</f>
        <v>0</v>
      </c>
    </row>
    <row r="25" spans="2:7" ht="35.1" customHeight="1" x14ac:dyDescent="0.2">
      <c r="B25" s="39">
        <v>14</v>
      </c>
      <c r="C25" s="2" t="s">
        <v>73</v>
      </c>
      <c r="D25" s="5" t="s">
        <v>9</v>
      </c>
      <c r="E25" s="70">
        <v>2706.02</v>
      </c>
      <c r="F25" s="40"/>
      <c r="G25" s="41">
        <f t="shared" ref="G25:G30" si="2">ROUND(F25*E25,2)</f>
        <v>0</v>
      </c>
    </row>
    <row r="26" spans="2:7" ht="35.1" customHeight="1" x14ac:dyDescent="0.2">
      <c r="B26" s="42">
        <v>15</v>
      </c>
      <c r="C26" s="2" t="s">
        <v>72</v>
      </c>
      <c r="D26" s="5" t="s">
        <v>9</v>
      </c>
      <c r="E26" s="70">
        <v>2706.02</v>
      </c>
      <c r="F26" s="40"/>
      <c r="G26" s="41">
        <f t="shared" si="2"/>
        <v>0</v>
      </c>
    </row>
    <row r="27" spans="2:7" ht="35.1" customHeight="1" x14ac:dyDescent="0.2">
      <c r="B27" s="39">
        <v>16</v>
      </c>
      <c r="C27" s="2" t="s">
        <v>74</v>
      </c>
      <c r="D27" s="5" t="s">
        <v>9</v>
      </c>
      <c r="E27" s="70">
        <v>183.46</v>
      </c>
      <c r="F27" s="40"/>
      <c r="G27" s="41">
        <f t="shared" si="2"/>
        <v>0</v>
      </c>
    </row>
    <row r="28" spans="2:7" ht="35.1" customHeight="1" x14ac:dyDescent="0.2">
      <c r="B28" s="42">
        <v>17</v>
      </c>
      <c r="C28" s="2" t="s">
        <v>78</v>
      </c>
      <c r="D28" s="5" t="s">
        <v>9</v>
      </c>
      <c r="E28" s="70">
        <v>992.19</v>
      </c>
      <c r="F28" s="40"/>
      <c r="G28" s="41">
        <f t="shared" si="2"/>
        <v>0</v>
      </c>
    </row>
    <row r="29" spans="2:7" ht="35.1" customHeight="1" x14ac:dyDescent="0.2">
      <c r="B29" s="39">
        <v>18</v>
      </c>
      <c r="C29" s="2" t="s">
        <v>75</v>
      </c>
      <c r="D29" s="5" t="s">
        <v>9</v>
      </c>
      <c r="E29" s="70">
        <v>2336.02</v>
      </c>
      <c r="F29" s="40"/>
      <c r="G29" s="41">
        <f t="shared" si="2"/>
        <v>0</v>
      </c>
    </row>
    <row r="30" spans="2:7" ht="35.1" customHeight="1" x14ac:dyDescent="0.2">
      <c r="B30" s="42">
        <v>19</v>
      </c>
      <c r="C30" s="2" t="s">
        <v>61</v>
      </c>
      <c r="D30" s="5" t="s">
        <v>9</v>
      </c>
      <c r="E30" s="70">
        <v>1175.6400000000001</v>
      </c>
      <c r="F30" s="40"/>
      <c r="G30" s="41">
        <f t="shared" si="2"/>
        <v>0</v>
      </c>
    </row>
    <row r="31" spans="2:7" ht="35.1" customHeight="1" x14ac:dyDescent="0.2">
      <c r="B31" s="42"/>
      <c r="C31" s="4" t="s">
        <v>27</v>
      </c>
      <c r="D31" s="43"/>
      <c r="E31" s="71"/>
      <c r="F31" s="43"/>
      <c r="G31" s="44">
        <f>SUBTOTAL(109,G24:G30)</f>
        <v>0</v>
      </c>
    </row>
    <row r="32" spans="2:7" ht="35.1" customHeight="1" x14ac:dyDescent="0.2">
      <c r="B32" s="45" t="s">
        <v>21</v>
      </c>
      <c r="C32" s="4" t="s">
        <v>28</v>
      </c>
      <c r="D32" s="5"/>
      <c r="E32" s="70"/>
      <c r="F32" s="43"/>
      <c r="G32" s="44"/>
    </row>
    <row r="33" spans="2:7" ht="35.1" customHeight="1" x14ac:dyDescent="0.2">
      <c r="B33" s="42">
        <v>20</v>
      </c>
      <c r="C33" s="2" t="s">
        <v>106</v>
      </c>
      <c r="D33" s="5" t="s">
        <v>9</v>
      </c>
      <c r="E33" s="70">
        <v>1561.83</v>
      </c>
      <c r="F33" s="40"/>
      <c r="G33" s="41">
        <f>ROUND(F33*E33,2)</f>
        <v>0</v>
      </c>
    </row>
    <row r="34" spans="2:7" ht="35.1" customHeight="1" x14ac:dyDescent="0.2">
      <c r="B34" s="39">
        <v>21</v>
      </c>
      <c r="C34" s="2" t="s">
        <v>107</v>
      </c>
      <c r="D34" s="5" t="s">
        <v>9</v>
      </c>
      <c r="E34" s="70">
        <v>774.19</v>
      </c>
      <c r="F34" s="40"/>
      <c r="G34" s="41">
        <f t="shared" ref="G34:G35" si="3">ROUND(F34*E34,2)</f>
        <v>0</v>
      </c>
    </row>
    <row r="35" spans="2:7" ht="35.1" customHeight="1" x14ac:dyDescent="0.2">
      <c r="B35" s="42">
        <v>22</v>
      </c>
      <c r="C35" s="2" t="s">
        <v>77</v>
      </c>
      <c r="D35" s="5" t="s">
        <v>9</v>
      </c>
      <c r="E35" s="70">
        <v>603.67999999999995</v>
      </c>
      <c r="F35" s="40"/>
      <c r="G35" s="41">
        <f t="shared" si="3"/>
        <v>0</v>
      </c>
    </row>
    <row r="36" spans="2:7" ht="35.1" customHeight="1" x14ac:dyDescent="0.2">
      <c r="B36" s="42"/>
      <c r="C36" s="4" t="s">
        <v>29</v>
      </c>
      <c r="D36" s="43"/>
      <c r="E36" s="71"/>
      <c r="F36" s="43"/>
      <c r="G36" s="44">
        <f>SUBTOTAL(109,G33:G35)</f>
        <v>0</v>
      </c>
    </row>
    <row r="37" spans="2:7" ht="35.1" customHeight="1" x14ac:dyDescent="0.2">
      <c r="B37" s="46" t="s">
        <v>12</v>
      </c>
      <c r="C37" s="4" t="s">
        <v>53</v>
      </c>
      <c r="D37" s="43"/>
      <c r="E37" s="71"/>
      <c r="F37" s="43"/>
      <c r="G37" s="41"/>
    </row>
    <row r="38" spans="2:7" ht="35.1" customHeight="1" x14ac:dyDescent="0.2">
      <c r="B38" s="39">
        <v>23</v>
      </c>
      <c r="C38" s="2" t="s">
        <v>76</v>
      </c>
      <c r="D38" s="5" t="s">
        <v>9</v>
      </c>
      <c r="E38" s="70">
        <v>1024.1500000000001</v>
      </c>
      <c r="F38" s="40"/>
      <c r="G38" s="41">
        <f>ROUND(F38*E38,2)</f>
        <v>0</v>
      </c>
    </row>
    <row r="39" spans="2:7" ht="35.1" customHeight="1" x14ac:dyDescent="0.2">
      <c r="B39" s="39">
        <v>24</v>
      </c>
      <c r="C39" s="2" t="s">
        <v>79</v>
      </c>
      <c r="D39" s="5" t="s">
        <v>9</v>
      </c>
      <c r="E39" s="70">
        <v>151.49</v>
      </c>
      <c r="F39" s="40"/>
      <c r="G39" s="41">
        <f>ROUND(F39*E39,2)</f>
        <v>0</v>
      </c>
    </row>
    <row r="40" spans="2:7" ht="35.1" customHeight="1" x14ac:dyDescent="0.2">
      <c r="B40" s="39"/>
      <c r="C40" s="4" t="s">
        <v>54</v>
      </c>
      <c r="D40" s="43"/>
      <c r="E40" s="71"/>
      <c r="F40" s="43"/>
      <c r="G40" s="44">
        <f>SUBTOTAL(109,G38:G39)</f>
        <v>0</v>
      </c>
    </row>
    <row r="41" spans="2:7" ht="35.1" customHeight="1" x14ac:dyDescent="0.2">
      <c r="B41" s="46" t="s">
        <v>13</v>
      </c>
      <c r="C41" s="4" t="s">
        <v>4</v>
      </c>
      <c r="D41" s="43"/>
      <c r="E41" s="71"/>
      <c r="F41" s="43"/>
      <c r="G41" s="41"/>
    </row>
    <row r="42" spans="2:7" ht="35.1" customHeight="1" x14ac:dyDescent="0.2">
      <c r="B42" s="39">
        <v>25</v>
      </c>
      <c r="C42" s="2" t="s">
        <v>51</v>
      </c>
      <c r="D42" s="5" t="s">
        <v>17</v>
      </c>
      <c r="E42" s="70">
        <v>1159.4000000000001</v>
      </c>
      <c r="F42" s="40"/>
      <c r="G42" s="41">
        <f>ROUND(F42*E42,2)</f>
        <v>0</v>
      </c>
    </row>
    <row r="43" spans="2:7" ht="35.1" customHeight="1" x14ac:dyDescent="0.2">
      <c r="B43" s="39">
        <v>26</v>
      </c>
      <c r="C43" s="2" t="s">
        <v>80</v>
      </c>
      <c r="D43" s="5" t="s">
        <v>17</v>
      </c>
      <c r="E43" s="70">
        <v>510.72</v>
      </c>
      <c r="F43" s="40"/>
      <c r="G43" s="41">
        <f>ROUND(F43*E43,2)</f>
        <v>0</v>
      </c>
    </row>
    <row r="44" spans="2:7" ht="35.1" customHeight="1" x14ac:dyDescent="0.2">
      <c r="B44" s="39">
        <v>27</v>
      </c>
      <c r="C44" s="2" t="s">
        <v>81</v>
      </c>
      <c r="D44" s="5" t="s">
        <v>17</v>
      </c>
      <c r="E44" s="70">
        <v>33</v>
      </c>
      <c r="F44" s="40"/>
      <c r="G44" s="41">
        <f>ROUND(F44*E44,2)</f>
        <v>0</v>
      </c>
    </row>
    <row r="45" spans="2:7" ht="35.1" customHeight="1" x14ac:dyDescent="0.2">
      <c r="B45" s="39"/>
      <c r="C45" s="4" t="s">
        <v>54</v>
      </c>
      <c r="D45" s="43"/>
      <c r="E45" s="71"/>
      <c r="F45" s="43"/>
      <c r="G45" s="44">
        <f>SUBTOTAL(109,G42:G44)</f>
        <v>0</v>
      </c>
    </row>
    <row r="46" spans="2:7" ht="35.1" customHeight="1" x14ac:dyDescent="0.2">
      <c r="B46" s="46" t="s">
        <v>14</v>
      </c>
      <c r="C46" s="4" t="s">
        <v>42</v>
      </c>
      <c r="D46" s="43"/>
      <c r="E46" s="71"/>
      <c r="F46" s="43"/>
      <c r="G46" s="41"/>
    </row>
    <row r="47" spans="2:7" ht="35.1" customHeight="1" x14ac:dyDescent="0.2">
      <c r="B47" s="39">
        <v>28</v>
      </c>
      <c r="C47" s="2" t="s">
        <v>62</v>
      </c>
      <c r="D47" s="5" t="s">
        <v>9</v>
      </c>
      <c r="E47" s="70">
        <v>717.8</v>
      </c>
      <c r="F47" s="40"/>
      <c r="G47" s="41">
        <f>ROUND(F47*E47,2)</f>
        <v>0</v>
      </c>
    </row>
    <row r="48" spans="2:7" ht="35.1" customHeight="1" x14ac:dyDescent="0.2">
      <c r="B48" s="39">
        <v>29</v>
      </c>
      <c r="C48" s="2" t="s">
        <v>56</v>
      </c>
      <c r="D48" s="5" t="s">
        <v>9</v>
      </c>
      <c r="E48" s="70">
        <v>717.8</v>
      </c>
      <c r="F48" s="40"/>
      <c r="G48" s="41">
        <f t="shared" ref="G48:G60" si="4">ROUND(F48*E48,2)</f>
        <v>0</v>
      </c>
    </row>
    <row r="49" spans="2:7" ht="35.1" customHeight="1" x14ac:dyDescent="0.2">
      <c r="B49" s="39">
        <v>30</v>
      </c>
      <c r="C49" s="2" t="s">
        <v>82</v>
      </c>
      <c r="D49" s="5" t="s">
        <v>19</v>
      </c>
      <c r="E49" s="70">
        <v>1</v>
      </c>
      <c r="F49" s="40"/>
      <c r="G49" s="41">
        <f t="shared" si="4"/>
        <v>0</v>
      </c>
    </row>
    <row r="50" spans="2:7" ht="35.1" customHeight="1" x14ac:dyDescent="0.2">
      <c r="B50" s="39">
        <v>31</v>
      </c>
      <c r="C50" s="2" t="s">
        <v>83</v>
      </c>
      <c r="D50" s="5" t="s">
        <v>15</v>
      </c>
      <c r="E50" s="70">
        <v>140.79</v>
      </c>
      <c r="F50" s="40"/>
      <c r="G50" s="41">
        <f t="shared" si="4"/>
        <v>0</v>
      </c>
    </row>
    <row r="51" spans="2:7" ht="35.1" customHeight="1" x14ac:dyDescent="0.2">
      <c r="B51" s="76" t="s">
        <v>103</v>
      </c>
      <c r="C51" s="77" t="s">
        <v>102</v>
      </c>
      <c r="D51" s="78" t="s">
        <v>9</v>
      </c>
      <c r="E51" s="79">
        <v>717.8</v>
      </c>
      <c r="F51" s="40"/>
      <c r="G51" s="41">
        <f t="shared" ref="G51" si="5">ROUND(F51*E51,2)</f>
        <v>0</v>
      </c>
    </row>
    <row r="52" spans="2:7" ht="36.75" customHeight="1" x14ac:dyDescent="0.2">
      <c r="B52" s="39">
        <v>32</v>
      </c>
      <c r="C52" s="2" t="s">
        <v>104</v>
      </c>
      <c r="D52" s="5" t="s">
        <v>36</v>
      </c>
      <c r="E52" s="70">
        <v>2</v>
      </c>
      <c r="F52" s="40"/>
      <c r="G52" s="41">
        <f t="shared" si="4"/>
        <v>0</v>
      </c>
    </row>
    <row r="53" spans="2:7" ht="35.1" customHeight="1" x14ac:dyDescent="0.2">
      <c r="B53" s="39">
        <v>33</v>
      </c>
      <c r="C53" s="2" t="s">
        <v>84</v>
      </c>
      <c r="D53" s="5" t="s">
        <v>9</v>
      </c>
      <c r="E53" s="70">
        <v>50.3</v>
      </c>
      <c r="F53" s="40"/>
      <c r="G53" s="41">
        <f t="shared" si="4"/>
        <v>0</v>
      </c>
    </row>
    <row r="54" spans="2:7" ht="35.1" customHeight="1" x14ac:dyDescent="0.2">
      <c r="B54" s="39">
        <v>34</v>
      </c>
      <c r="C54" s="2" t="s">
        <v>85</v>
      </c>
      <c r="D54" s="5" t="s">
        <v>9</v>
      </c>
      <c r="E54" s="70">
        <v>50.3</v>
      </c>
      <c r="F54" s="40"/>
      <c r="G54" s="41">
        <f t="shared" si="4"/>
        <v>0</v>
      </c>
    </row>
    <row r="55" spans="2:7" ht="35.1" customHeight="1" x14ac:dyDescent="0.2">
      <c r="B55" s="39">
        <v>35</v>
      </c>
      <c r="C55" s="2" t="s">
        <v>86</v>
      </c>
      <c r="D55" s="5" t="s">
        <v>9</v>
      </c>
      <c r="E55" s="70">
        <v>50.3</v>
      </c>
      <c r="F55" s="40"/>
      <c r="G55" s="41">
        <f t="shared" si="4"/>
        <v>0</v>
      </c>
    </row>
    <row r="56" spans="2:7" ht="35.1" customHeight="1" x14ac:dyDescent="0.2">
      <c r="B56" s="39">
        <v>36</v>
      </c>
      <c r="C56" s="2" t="s">
        <v>87</v>
      </c>
      <c r="D56" s="5" t="s">
        <v>9</v>
      </c>
      <c r="E56" s="70">
        <v>50.3</v>
      </c>
      <c r="F56" s="40"/>
      <c r="G56" s="41">
        <f t="shared" si="4"/>
        <v>0</v>
      </c>
    </row>
    <row r="57" spans="2:7" ht="35.1" customHeight="1" x14ac:dyDescent="0.2">
      <c r="B57" s="39">
        <v>37</v>
      </c>
      <c r="C57" s="2" t="s">
        <v>88</v>
      </c>
      <c r="D57" s="5" t="s">
        <v>9</v>
      </c>
      <c r="E57" s="70">
        <v>50.3</v>
      </c>
      <c r="F57" s="40"/>
      <c r="G57" s="41">
        <f t="shared" si="4"/>
        <v>0</v>
      </c>
    </row>
    <row r="58" spans="2:7" ht="35.1" customHeight="1" x14ac:dyDescent="0.2">
      <c r="B58" s="39">
        <v>38</v>
      </c>
      <c r="C58" s="2" t="s">
        <v>89</v>
      </c>
      <c r="D58" s="5" t="s">
        <v>9</v>
      </c>
      <c r="E58" s="70">
        <v>50.3</v>
      </c>
      <c r="F58" s="40"/>
      <c r="G58" s="41">
        <f t="shared" si="4"/>
        <v>0</v>
      </c>
    </row>
    <row r="59" spans="2:7" ht="35.1" customHeight="1" x14ac:dyDescent="0.2">
      <c r="B59" s="39">
        <v>39</v>
      </c>
      <c r="C59" s="2" t="s">
        <v>90</v>
      </c>
      <c r="D59" s="5" t="s">
        <v>9</v>
      </c>
      <c r="E59" s="70">
        <v>50.3</v>
      </c>
      <c r="F59" s="40"/>
      <c r="G59" s="41">
        <f t="shared" si="4"/>
        <v>0</v>
      </c>
    </row>
    <row r="60" spans="2:7" ht="35.1" customHeight="1" x14ac:dyDescent="0.2">
      <c r="B60" s="39">
        <v>40</v>
      </c>
      <c r="C60" s="2" t="s">
        <v>91</v>
      </c>
      <c r="D60" s="5" t="s">
        <v>19</v>
      </c>
      <c r="E60" s="70">
        <v>1</v>
      </c>
      <c r="F60" s="40"/>
      <c r="G60" s="41">
        <f t="shared" si="4"/>
        <v>0</v>
      </c>
    </row>
    <row r="61" spans="2:7" ht="35.1" customHeight="1" x14ac:dyDescent="0.2">
      <c r="B61" s="39"/>
      <c r="C61" s="4" t="s">
        <v>43</v>
      </c>
      <c r="D61" s="43"/>
      <c r="E61" s="71"/>
      <c r="F61" s="43"/>
      <c r="G61" s="44">
        <f>SUBTOTAL(109,G47:G60)</f>
        <v>0</v>
      </c>
    </row>
    <row r="62" spans="2:7" ht="35.1" customHeight="1" x14ac:dyDescent="0.2">
      <c r="B62" s="7" t="s">
        <v>45</v>
      </c>
      <c r="C62" s="4" t="s">
        <v>37</v>
      </c>
      <c r="D62" s="43"/>
      <c r="E62" s="71"/>
      <c r="F62" s="43"/>
      <c r="G62" s="44"/>
    </row>
    <row r="63" spans="2:7" ht="35.1" customHeight="1" x14ac:dyDescent="0.2">
      <c r="B63" s="39">
        <v>41</v>
      </c>
      <c r="C63" s="2" t="s">
        <v>92</v>
      </c>
      <c r="D63" s="5" t="s">
        <v>9</v>
      </c>
      <c r="E63" s="70">
        <v>15.1</v>
      </c>
      <c r="F63" s="40"/>
      <c r="G63" s="41">
        <f>ROUND(F63*E63,2)</f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SUBTOTAL(109,G63:G63)</f>
        <v>0</v>
      </c>
    </row>
    <row r="65" spans="2:7" ht="35.1" customHeight="1" x14ac:dyDescent="0.2">
      <c r="B65" s="7" t="s">
        <v>46</v>
      </c>
      <c r="C65" s="4" t="s">
        <v>44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58</v>
      </c>
      <c r="D66" s="5" t="s">
        <v>19</v>
      </c>
      <c r="E66" s="70">
        <v>21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59</v>
      </c>
      <c r="D67" s="5" t="s">
        <v>19</v>
      </c>
      <c r="E67" s="70">
        <v>2</v>
      </c>
      <c r="F67" s="40"/>
      <c r="G67" s="41">
        <f>ROUND(F67*E67,2)</f>
        <v>0</v>
      </c>
    </row>
    <row r="68" spans="2:7" ht="35.1" customHeight="1" x14ac:dyDescent="0.2">
      <c r="B68" s="39">
        <v>44</v>
      </c>
      <c r="C68" s="2" t="s">
        <v>47</v>
      </c>
      <c r="D68" s="5" t="s">
        <v>19</v>
      </c>
      <c r="E68" s="70">
        <v>7</v>
      </c>
      <c r="F68" s="40"/>
      <c r="G68" s="41">
        <f>ROUND(F68*E68,2)</f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93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94</v>
      </c>
      <c r="D71" s="5" t="s">
        <v>17</v>
      </c>
      <c r="E71" s="70">
        <v>108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95</v>
      </c>
      <c r="D72" s="5" t="s">
        <v>17</v>
      </c>
      <c r="E72" s="70">
        <v>108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96</v>
      </c>
      <c r="D73" s="5" t="s">
        <v>17</v>
      </c>
      <c r="E73" s="70">
        <v>108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97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60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7" t="s">
        <v>8</v>
      </c>
      <c r="C78" s="88"/>
      <c r="D78" s="88"/>
      <c r="E78" s="88"/>
      <c r="F78" s="89"/>
      <c r="G78" s="68">
        <f>SUBTOTAL(109,G8:G77)</f>
        <v>0</v>
      </c>
    </row>
    <row r="81" spans="2:2" x14ac:dyDescent="0.2">
      <c r="B81" s="30"/>
    </row>
  </sheetData>
  <sheetProtection algorithmName="SHA-512" hashValue="/aNmo69V4/b1DhXjKH749ilfEWyq2Wc6FlxYeouvhKffPVI1hvSxP4/Jvd88XfI/4k2gkjqdWDvD/44e7yVBPA==" saltValue="URRWHM+/cLhPawGA3R0Lkw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12C0BE5-9CB3-4688-B704-77A6696DD911}">
  <ds:schemaRefs>
    <ds:schemaRef ds:uri="http://schemas.microsoft.com/office/infopath/2007/PartnerControls"/>
    <ds:schemaRef ds:uri="http://schemas.microsoft.com/office/2006/documentManagement/types"/>
    <ds:schemaRef ds:uri="c0d285d0-631e-4b63-b62e-2c0159736ad4"/>
    <ds:schemaRef ds:uri="998bc853-cf76-45de-9271-d8cb41e50285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ZZK</vt:lpstr>
      <vt:lpstr>ul. Woźnicy</vt:lpstr>
      <vt:lpstr>'ul. Woźnicy'!Obszar_wydruku</vt:lpstr>
      <vt:lpstr>ZZK!Obszar_wydruku</vt:lpstr>
      <vt:lpstr>'ul. Woźnicy'!Tytuły_wydruku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Szostek Mikołaj</cp:lastModifiedBy>
  <cp:lastPrinted>2019-10-25T11:22:21Z</cp:lastPrinted>
  <dcterms:created xsi:type="dcterms:W3CDTF">2017-05-10T12:13:21Z</dcterms:created>
  <dcterms:modified xsi:type="dcterms:W3CDTF">2020-01-03T07:23:14Z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